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32768\Box\Towe Project - Financial Reporting and information\Achieving for Children-Financial Reports\"/>
    </mc:Choice>
  </mc:AlternateContent>
  <bookViews>
    <workbookView xWindow="360" yWindow="135" windowWidth="13395" windowHeight="6975" tabRatio="756" firstSheet="2" activeTab="3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62913"/>
</workbook>
</file>

<file path=xl/calcChain.xml><?xml version="1.0" encoding="utf-8"?>
<calcChain xmlns="http://schemas.openxmlformats.org/spreadsheetml/2006/main">
  <c r="D57" i="4" l="1"/>
  <c r="D47" i="4"/>
  <c r="D37" i="4"/>
  <c r="D27" i="4"/>
  <c r="D54" i="4" l="1"/>
  <c r="C59" i="4" l="1"/>
  <c r="C49" i="4"/>
  <c r="C39" i="4"/>
  <c r="C29" i="4"/>
  <c r="D33" i="1" l="1"/>
  <c r="D22" i="1"/>
  <c r="D34" i="1"/>
  <c r="E9" i="5"/>
  <c r="D39" i="1"/>
  <c r="D37" i="1"/>
  <c r="D38" i="1"/>
  <c r="D6" i="3" l="1"/>
  <c r="D12" i="3"/>
  <c r="D18" i="3"/>
  <c r="D24" i="3"/>
  <c r="E23" i="3"/>
  <c r="E22" i="3"/>
  <c r="E17" i="3"/>
  <c r="E10" i="3"/>
  <c r="C15" i="1" l="1"/>
  <c r="C60" i="6"/>
  <c r="C39" i="1" s="1"/>
  <c r="C24" i="3"/>
  <c r="C24" i="1" s="1"/>
  <c r="C18" i="3"/>
  <c r="C23" i="1" s="1"/>
  <c r="C6" i="3"/>
  <c r="C21" i="1" s="1"/>
  <c r="C12" i="3"/>
  <c r="C22" i="1" s="1"/>
  <c r="C10" i="1" l="1"/>
  <c r="E40" i="1"/>
  <c r="D15" i="1" s="1"/>
  <c r="E15" i="1" s="1"/>
  <c r="E4" i="5" l="1"/>
  <c r="E20" i="5"/>
  <c r="D35" i="1" s="1"/>
  <c r="E35" i="1" s="1"/>
  <c r="E33" i="1"/>
  <c r="E15" i="5"/>
  <c r="E34" i="1" s="1"/>
  <c r="C6" i="7"/>
  <c r="D5" i="7"/>
  <c r="D4" i="7"/>
  <c r="B6" i="7"/>
  <c r="C54" i="6"/>
  <c r="C38" i="1" s="1"/>
  <c r="C42" i="6"/>
  <c r="C21" i="6"/>
  <c r="C10" i="6"/>
  <c r="F20" i="6"/>
  <c r="F19" i="6"/>
  <c r="F18" i="6"/>
  <c r="F17" i="6"/>
  <c r="F16" i="6"/>
  <c r="F53" i="6"/>
  <c r="E41" i="6"/>
  <c r="E9" i="6"/>
  <c r="E8" i="6"/>
  <c r="E7" i="6"/>
  <c r="E6" i="6"/>
  <c r="E5" i="6"/>
  <c r="C36" i="1" l="1"/>
  <c r="C13" i="1" s="1"/>
  <c r="C24" i="6"/>
  <c r="C37" i="1"/>
  <c r="C14" i="1" s="1"/>
  <c r="C25" i="6"/>
  <c r="C26" i="6" s="1"/>
  <c r="F54" i="6"/>
  <c r="J4" i="5"/>
  <c r="I5" i="5" s="1"/>
  <c r="D32" i="1" s="1"/>
  <c r="E32" i="1" s="1"/>
  <c r="D12" i="1" s="1"/>
  <c r="E12" i="1" s="1"/>
  <c r="E10" i="6"/>
  <c r="D6" i="7"/>
  <c r="F21" i="6"/>
  <c r="E42" i="6"/>
  <c r="D24" i="6" l="1"/>
  <c r="D26" i="6" s="1"/>
  <c r="E37" i="1" s="1"/>
  <c r="D36" i="1"/>
  <c r="E36" i="1" s="1"/>
  <c r="D25" i="6"/>
  <c r="D59" i="6"/>
  <c r="E39" i="1"/>
  <c r="E38" i="1"/>
  <c r="D58" i="6"/>
  <c r="D60" i="6" s="1"/>
  <c r="D67" i="4"/>
  <c r="D66" i="4"/>
  <c r="D65" i="4"/>
  <c r="D64" i="4"/>
  <c r="D63" i="4"/>
  <c r="D58" i="4"/>
  <c r="D56" i="4"/>
  <c r="D55" i="4"/>
  <c r="D53" i="4"/>
  <c r="D48" i="4"/>
  <c r="D46" i="4"/>
  <c r="D45" i="4"/>
  <c r="D44" i="4"/>
  <c r="D43" i="4"/>
  <c r="D38" i="4"/>
  <c r="D36" i="4"/>
  <c r="D35" i="4"/>
  <c r="D34" i="4"/>
  <c r="D33" i="4"/>
  <c r="D28" i="4"/>
  <c r="D26" i="4"/>
  <c r="D25" i="4"/>
  <c r="D24" i="4"/>
  <c r="D23" i="4"/>
  <c r="D18" i="4"/>
  <c r="D17" i="4"/>
  <c r="D16" i="4"/>
  <c r="D15" i="4"/>
  <c r="D14" i="4"/>
  <c r="D13" i="1" l="1"/>
  <c r="E13" i="1" s="1"/>
  <c r="D14" i="1"/>
  <c r="E14" i="1" s="1"/>
  <c r="D29" i="4"/>
  <c r="D27" i="1" s="1"/>
  <c r="E27" i="1" s="1"/>
  <c r="D39" i="4"/>
  <c r="D68" i="4"/>
  <c r="D59" i="4"/>
  <c r="D49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<sst xmlns="http://schemas.openxmlformats.org/spreadsheetml/2006/main" count="240" uniqueCount="100">
  <si>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</si>
  <si>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</si>
  <si>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</si>
  <si>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</si>
  <si>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</si>
  <si>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</si>
  <si>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</si>
  <si>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</si>
  <si>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</si>
  <si>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</si>
  <si>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</si>
  <si>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</si>
  <si>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</si>
  <si>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</si>
  <si>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</si>
  <si>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</si>
  <si>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</si>
  <si>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</si>
  <si>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</si>
  <si>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</si>
  <si>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</si>
  <si>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</si>
  <si>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</si>
  <si>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</si>
  <si>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</si>
  <si>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</si>
  <si>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</si>
  <si>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</si>
  <si>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</si>
  <si>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</si>
  <si>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</si>
  <si>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</si>
  <si>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</si>
  <si>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</si>
  <si>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</si>
  <si>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</si>
  <si>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</si>
  <si>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</si>
  <si>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</si>
  <si>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</si>
  <si>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</si>
  <si>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</si>
  <si>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</si>
  <si>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</si>
  <si>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</si>
  <si>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</si>
  <si>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</si>
  <si>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</si>
  <si>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</si>
  <si>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</si>
  <si>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</si>
  <si>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</si>
  <si>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</si>
  <si>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</si>
  <si>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</si>
  <si>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</si>
  <si>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</si>
  <si>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</si>
  <si>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</si>
  <si>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</si>
  <si>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</si>
  <si>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</si>
  <si>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</si>
  <si>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</si>
  <si>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</si>
  <si>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</si>
  <si>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</si>
  <si>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</si>
  <si>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</si>
  <si>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</si>
  <si>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</si>
  <si>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</si>
  <si>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</si>
  <si>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</si>
  <si>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</si>
  <si>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</si>
  <si>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</si>
  <si>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</si>
  <si>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</si>
  <si>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</si>
  <si>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</si>
  <si>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</si>
  <si>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</si>
  <si>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</si>
  <si>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</si>
  <si>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Achieving for Children</t>
  </si>
  <si>
    <t>Janette</t>
  </si>
  <si>
    <t>Rachel</t>
  </si>
  <si>
    <t>Kat</t>
  </si>
  <si>
    <t>Jo</t>
  </si>
  <si>
    <t>Janette Barber</t>
  </si>
  <si>
    <t>Katryn Hogarth</t>
  </si>
  <si>
    <t>Tom Maybey</t>
  </si>
  <si>
    <t>Hannah Denyer</t>
  </si>
  <si>
    <t>September 2015 - September 2018</t>
  </si>
  <si>
    <t>Alison McGee</t>
  </si>
  <si>
    <t>Kathryn Hogarth</t>
  </si>
  <si>
    <t>Jo Bunn</t>
  </si>
  <si>
    <t>Jacqui Bruce</t>
  </si>
  <si>
    <t>AlisonMcGee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</si>
</sst>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9" fontId="0" fillId="0" borderId="1" xfId="0" applyNumberFormat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/>
    <xf numFmtId="0" fontId="0" fillId="0" borderId="1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0" fillId="0" borderId="1" xfId="0" applyBorder="1" applyAlignment="1"/>
    <xf numFmtId="3" fontId="0" fillId="0" borderId="0" xfId="0" applyNumberFormat="1"/>
    <xf numFmtId="0" fontId="0" fillId="2" borderId="1" xfId="0" applyFill="1" applyBorder="1"/>
    <xf numFmtId="0" fontId="0" fillId="0" borderId="1" xfId="0" applyBorder="1" applyAlignment="1"/>
    <xf numFmtId="3" fontId="0" fillId="2" borderId="0" xfId="0" applyNumberFormat="1" applyFill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0"/>
  <sheetViews>
    <sheetView topLeftCell="A7" workbookViewId="0">
      <selection activeCell="D36" sqref="D36"/>
    </sheetView>
  </sheetViews>
  <sheetFormatPr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6" x14ac:dyDescent="0.25">
      <c r="A1" s="36" t="s">
        <v>1</v>
      </c>
      <c r="B1" s="36"/>
      <c r="C1" s="36"/>
      <c r="D1" s="36"/>
    </row>
    <row r="3" spans="1:6" x14ac:dyDescent="0.25">
      <c r="A3" s="11" t="s">
        <v>3</v>
      </c>
      <c r="B3" s="37" t="s">
        <v>85</v>
      </c>
      <c r="C3" s="37"/>
      <c r="D3" s="37"/>
    </row>
    <row r="4" spans="1:6" x14ac:dyDescent="0.25">
      <c r="A4" s="11" t="s">
        <v>2</v>
      </c>
      <c r="B4" s="37" t="s">
        <v>94</v>
      </c>
      <c r="C4" s="37"/>
      <c r="D4" s="37"/>
    </row>
    <row r="6" spans="1:6" x14ac:dyDescent="0.25">
      <c r="A6" s="10" t="s">
        <v>10</v>
      </c>
    </row>
    <row r="8" spans="1:6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6" x14ac:dyDescent="0.25">
      <c r="A9" s="2" t="s">
        <v>5</v>
      </c>
      <c r="B9" s="3">
        <v>250</v>
      </c>
      <c r="C9" s="13">
        <v>0</v>
      </c>
      <c r="D9" s="13">
        <f>D20</f>
        <v>9000</v>
      </c>
      <c r="E9" s="11">
        <f t="shared" ref="E9:E15" si="0">D9</f>
        <v>9000</v>
      </c>
      <c r="F9" s="32">
        <v>9000</v>
      </c>
    </row>
    <row r="10" spans="1:6" x14ac:dyDescent="0.25">
      <c r="A10" s="2" t="s">
        <v>6</v>
      </c>
      <c r="B10" s="3">
        <v>575</v>
      </c>
      <c r="C10" s="13">
        <f>C21+C22+C23+C24</f>
        <v>255.77</v>
      </c>
      <c r="D10" s="13">
        <f>D21+D22+D23+D24</f>
        <v>1150</v>
      </c>
      <c r="E10" s="11">
        <f t="shared" si="0"/>
        <v>1150</v>
      </c>
      <c r="F10" s="32">
        <v>1150</v>
      </c>
    </row>
    <row r="11" spans="1:6" x14ac:dyDescent="0.25">
      <c r="A11" s="11" t="s">
        <v>7</v>
      </c>
      <c r="B11" s="3">
        <v>214</v>
      </c>
      <c r="C11" s="13">
        <v>0</v>
      </c>
      <c r="D11" s="13">
        <f>E25+E26+E27+E28+E29+E30+E31</f>
        <v>19283.54</v>
      </c>
      <c r="E11" s="11">
        <f t="shared" si="0"/>
        <v>19283.54</v>
      </c>
      <c r="F11" s="35">
        <v>12840</v>
      </c>
    </row>
    <row r="12" spans="1:6" x14ac:dyDescent="0.25">
      <c r="A12" s="11" t="s">
        <v>8</v>
      </c>
      <c r="B12" s="3">
        <v>100</v>
      </c>
      <c r="C12" s="13">
        <v>0</v>
      </c>
      <c r="D12" s="13">
        <f>E32+E33+E34+E35</f>
        <v>5000</v>
      </c>
      <c r="E12" s="11">
        <f t="shared" si="0"/>
        <v>5000</v>
      </c>
      <c r="F12" s="32">
        <v>5000</v>
      </c>
    </row>
    <row r="13" spans="1:6" x14ac:dyDescent="0.25">
      <c r="A13" s="11" t="s">
        <v>64</v>
      </c>
      <c r="B13" s="3">
        <v>275</v>
      </c>
      <c r="C13" s="13">
        <f>C36+C38</f>
        <v>1327</v>
      </c>
      <c r="D13" s="13">
        <f>E36+E38</f>
        <v>1100</v>
      </c>
      <c r="E13" s="11">
        <f t="shared" si="0"/>
        <v>1100</v>
      </c>
      <c r="F13" s="32">
        <v>1100</v>
      </c>
    </row>
    <row r="14" spans="1:6" x14ac:dyDescent="0.25">
      <c r="A14" s="12" t="s">
        <v>63</v>
      </c>
      <c r="B14" s="3">
        <v>500</v>
      </c>
      <c r="C14" s="13">
        <f>C37+C39</f>
        <v>0</v>
      </c>
      <c r="D14" s="13">
        <f>E37+E39</f>
        <v>2000</v>
      </c>
      <c r="E14" s="11">
        <f t="shared" si="0"/>
        <v>2000</v>
      </c>
      <c r="F14" s="32">
        <v>2000</v>
      </c>
    </row>
    <row r="15" spans="1:6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  <c r="F15" s="32">
        <v>0</v>
      </c>
    </row>
    <row r="16" spans="1:6" ht="15.75" thickTop="1" x14ac:dyDescent="0.25">
      <c r="E16" s="22">
        <f>SUM(E9:E15)</f>
        <v>37533.54</v>
      </c>
      <c r="F16" s="32">
        <v>31090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13">
        <f>'Project Management'!E4</f>
        <v>9000</v>
      </c>
      <c r="E20" s="11">
        <f t="shared" ref="E20:E40" si="1">D20</f>
        <v>9000</v>
      </c>
    </row>
    <row r="21" spans="1:5" x14ac:dyDescent="0.25">
      <c r="A21" s="13" t="s">
        <v>72</v>
      </c>
      <c r="B21" s="3">
        <v>575</v>
      </c>
      <c r="C21" s="13">
        <f>'Transnational Meetings'!C6</f>
        <v>255.77</v>
      </c>
      <c r="D21" s="13">
        <f>'Transnational Meetings'!E6:E6</f>
        <v>575</v>
      </c>
      <c r="E21" s="11">
        <f t="shared" si="1"/>
        <v>575</v>
      </c>
    </row>
    <row r="22" spans="1:5" x14ac:dyDescent="0.25">
      <c r="A22" s="11" t="s">
        <v>73</v>
      </c>
      <c r="B22" s="3">
        <v>575</v>
      </c>
      <c r="C22" s="13">
        <f>'Transnational Meetings'!C12</f>
        <v>0</v>
      </c>
      <c r="D22" s="13">
        <f>'Transnational Meetings'!E12</f>
        <v>0</v>
      </c>
      <c r="E22" s="11">
        <f t="shared" si="1"/>
        <v>0</v>
      </c>
    </row>
    <row r="23" spans="1:5" x14ac:dyDescent="0.25">
      <c r="A23" s="19" t="s">
        <v>74</v>
      </c>
      <c r="B23" s="3">
        <v>575</v>
      </c>
      <c r="C23" s="13">
        <f>'Transnational Meetings'!C18</f>
        <v>0</v>
      </c>
      <c r="D23" s="13">
        <f>'Transnational Meetings'!E18:E18</f>
        <v>575</v>
      </c>
      <c r="E23" s="11">
        <f t="shared" si="1"/>
        <v>575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66</v>
      </c>
      <c r="B25" s="3">
        <v>214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1">
        <v>214</v>
      </c>
      <c r="C26" s="11"/>
      <c r="D26" s="13">
        <f>'Intellectual Outputs'!D19:D19</f>
        <v>0</v>
      </c>
      <c r="E26" s="11">
        <f t="shared" si="1"/>
        <v>0</v>
      </c>
    </row>
    <row r="27" spans="1:5" x14ac:dyDescent="0.25">
      <c r="A27" s="19" t="s">
        <v>67</v>
      </c>
      <c r="B27" s="21">
        <v>214</v>
      </c>
      <c r="C27" s="11"/>
      <c r="D27" s="13">
        <f>'Intellectual Outputs'!D29:D29</f>
        <v>4412.68</v>
      </c>
      <c r="E27" s="11">
        <f t="shared" si="1"/>
        <v>4412.68</v>
      </c>
    </row>
    <row r="28" spans="1:5" x14ac:dyDescent="0.25">
      <c r="A28" s="6" t="s">
        <v>68</v>
      </c>
      <c r="B28" s="21">
        <v>214</v>
      </c>
      <c r="C28" s="13"/>
      <c r="D28" s="13">
        <f>'Intellectual Outputs'!D39:D39</f>
        <v>3633.7200000000003</v>
      </c>
      <c r="E28" s="11">
        <f t="shared" si="1"/>
        <v>3633.7200000000003</v>
      </c>
    </row>
    <row r="29" spans="1:5" x14ac:dyDescent="0.25">
      <c r="A29" s="6" t="s">
        <v>69</v>
      </c>
      <c r="B29" s="3">
        <v>214</v>
      </c>
      <c r="C29" s="13"/>
      <c r="D29" s="13">
        <f>'Intellectual Outputs'!D49:D49</f>
        <v>5305.0599999999995</v>
      </c>
      <c r="E29" s="11">
        <f t="shared" si="1"/>
        <v>5305.0599999999995</v>
      </c>
    </row>
    <row r="30" spans="1:5" x14ac:dyDescent="0.25">
      <c r="A30" s="6" t="s">
        <v>70</v>
      </c>
      <c r="B30" s="3">
        <v>214</v>
      </c>
      <c r="C30" s="13"/>
      <c r="D30" s="13">
        <f>'Intellectual Outputs'!D59:D59</f>
        <v>5932.08</v>
      </c>
      <c r="E30" s="11">
        <f t="shared" si="1"/>
        <v>5932.08</v>
      </c>
    </row>
    <row r="31" spans="1:5" x14ac:dyDescent="0.25">
      <c r="A31" s="6" t="s">
        <v>71</v>
      </c>
      <c r="B31" s="3">
        <v>214</v>
      </c>
      <c r="C31" s="13"/>
      <c r="D31" s="13">
        <f>'Intellectual Outputs'!D68:D68</f>
        <v>0</v>
      </c>
      <c r="E31" s="11">
        <f t="shared" si="1"/>
        <v>0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1">
        <v>100</v>
      </c>
      <c r="C33" s="11"/>
      <c r="D33" s="11">
        <f>'Multiplier Events'!E9</f>
        <v>5000</v>
      </c>
      <c r="E33" s="11">
        <f t="shared" si="1"/>
        <v>5000</v>
      </c>
    </row>
    <row r="34" spans="1:5" x14ac:dyDescent="0.25">
      <c r="A34" s="11" t="s">
        <v>80</v>
      </c>
      <c r="B34" s="21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1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13">
        <f>'Training Activities'!C10</f>
        <v>0</v>
      </c>
      <c r="D36" s="13">
        <f>'Training Activities'!E10</f>
        <v>0</v>
      </c>
      <c r="E36" s="11">
        <f t="shared" si="1"/>
        <v>0</v>
      </c>
    </row>
    <row r="37" spans="1:5" x14ac:dyDescent="0.25">
      <c r="A37" s="12" t="s">
        <v>77</v>
      </c>
      <c r="B37" s="3">
        <v>500</v>
      </c>
      <c r="C37" s="13">
        <f>'Training Activities'!C21</f>
        <v>0</v>
      </c>
      <c r="D37" s="13">
        <f>'Training Activities'!F21</f>
        <v>0</v>
      </c>
      <c r="E37" s="11">
        <f t="shared" si="1"/>
        <v>0</v>
      </c>
    </row>
    <row r="38" spans="1:5" x14ac:dyDescent="0.25">
      <c r="A38" s="11" t="s">
        <v>82</v>
      </c>
      <c r="B38" s="21">
        <v>275</v>
      </c>
      <c r="C38" s="11">
        <f>'Training Activities'!C54</f>
        <v>1327</v>
      </c>
      <c r="D38" s="11">
        <f>'Training Activities'!E42</f>
        <v>1100</v>
      </c>
      <c r="E38" s="11">
        <f t="shared" si="1"/>
        <v>1100</v>
      </c>
    </row>
    <row r="39" spans="1:5" x14ac:dyDescent="0.25">
      <c r="A39" s="11" t="s">
        <v>83</v>
      </c>
      <c r="B39" s="21">
        <v>500</v>
      </c>
      <c r="C39" s="11">
        <f>'Training Activities'!C60</f>
        <v>0</v>
      </c>
      <c r="D39" s="11">
        <f>'Training Activities'!F54</f>
        <v>2000</v>
      </c>
      <c r="E39" s="11">
        <f t="shared" si="1"/>
        <v>2000</v>
      </c>
    </row>
    <row r="40" spans="1:5" x14ac:dyDescent="0.25">
      <c r="A40" s="13" t="s">
        <v>9</v>
      </c>
      <c r="B40" s="3"/>
      <c r="C40" s="13"/>
      <c r="D40" s="13"/>
      <c r="E40" s="11">
        <f t="shared" si="1"/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D7" sqref="D7"/>
    </sheetView>
  </sheetViews>
  <sheetFormatPr defaultRowHeight="15" x14ac:dyDescent="0.25"/>
  <sheetData>
    <row r="1" spans="1:8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3" spans="1:8" x14ac:dyDescent="0.25">
      <c r="A3" s="37" t="s">
        <v>5</v>
      </c>
      <c r="B3" s="37"/>
      <c r="C3" s="37" t="s">
        <v>17</v>
      </c>
      <c r="D3" s="37"/>
      <c r="E3" s="3" t="s">
        <v>16</v>
      </c>
    </row>
    <row r="4" spans="1:8" x14ac:dyDescent="0.25">
      <c r="A4" s="3" t="s">
        <v>15</v>
      </c>
      <c r="B4" s="3">
        <v>250</v>
      </c>
      <c r="C4" s="37">
        <v>36</v>
      </c>
      <c r="D4" s="37"/>
      <c r="E4" s="3">
        <f>B4*C4</f>
        <v>9000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H18" sqref="H18"/>
    </sheetView>
  </sheetViews>
  <sheetFormatPr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36" t="s">
        <v>18</v>
      </c>
      <c r="B1" s="36"/>
      <c r="C1" s="36"/>
      <c r="D1" s="36"/>
      <c r="E1" s="36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 t="s">
        <v>95</v>
      </c>
      <c r="B4" s="3">
        <v>575</v>
      </c>
      <c r="C4" s="11">
        <v>255.77</v>
      </c>
      <c r="D4" s="11">
        <v>575</v>
      </c>
      <c r="E4" s="11">
        <v>575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255.77</v>
      </c>
      <c r="D6" s="3">
        <f>SUM(D4:D5)</f>
        <v>575</v>
      </c>
      <c r="E6" s="16">
        <f>SUM(E4:E5)</f>
        <v>575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31" t="s">
        <v>95</v>
      </c>
      <c r="B16" s="3">
        <v>575</v>
      </c>
      <c r="C16" s="11">
        <v>0</v>
      </c>
      <c r="D16" s="11">
        <v>575</v>
      </c>
      <c r="E16" s="11">
        <v>575</v>
      </c>
    </row>
    <row r="17" spans="1:5" ht="15.75" thickBot="1" x14ac:dyDescent="0.3">
      <c r="A17" s="11"/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575</v>
      </c>
      <c r="E18" s="16">
        <f>SUM(E16:E17)</f>
        <v>575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/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topLeftCell="A29" workbookViewId="0">
      <selection activeCell="G54" sqref="G54"/>
    </sheetView>
  </sheetViews>
  <sheetFormatPr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36" t="s">
        <v>24</v>
      </c>
      <c r="B1" s="36"/>
      <c r="C1" s="36"/>
      <c r="D1" s="36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A5" s="11"/>
      <c r="B5" s="3">
        <v>214</v>
      </c>
      <c r="C5" s="11">
        <v>0</v>
      </c>
      <c r="D5" s="11">
        <f>B5*C5</f>
        <v>0</v>
      </c>
    </row>
    <row r="6" spans="1:4" x14ac:dyDescent="0.25">
      <c r="A6" s="11"/>
      <c r="B6" s="3">
        <v>214</v>
      </c>
      <c r="C6" s="11">
        <v>0</v>
      </c>
      <c r="D6" s="11">
        <f>B6*C6</f>
        <v>0</v>
      </c>
    </row>
    <row r="7" spans="1:4" x14ac:dyDescent="0.25">
      <c r="A7" s="11"/>
      <c r="B7" s="3">
        <v>214</v>
      </c>
      <c r="C7" s="11">
        <v>0</v>
      </c>
      <c r="D7" s="11">
        <f>B7*C7</f>
        <v>0</v>
      </c>
    </row>
    <row r="8" spans="1:4" x14ac:dyDescent="0.25">
      <c r="A8" s="11"/>
      <c r="B8" s="3">
        <v>214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214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11"/>
      <c r="B14" s="3">
        <v>214</v>
      </c>
      <c r="C14" s="11">
        <v>0</v>
      </c>
      <c r="D14" s="11">
        <f>B14*C14</f>
        <v>0</v>
      </c>
    </row>
    <row r="15" spans="1:4" x14ac:dyDescent="0.25">
      <c r="A15" s="11"/>
      <c r="B15" s="3">
        <v>214</v>
      </c>
      <c r="C15" s="11">
        <v>0</v>
      </c>
      <c r="D15" s="11">
        <f>B15*C15</f>
        <v>0</v>
      </c>
    </row>
    <row r="16" spans="1:4" x14ac:dyDescent="0.25">
      <c r="A16" s="11"/>
      <c r="B16" s="3">
        <v>214</v>
      </c>
      <c r="C16" s="11">
        <v>0</v>
      </c>
      <c r="D16" s="11">
        <f>B16*C16</f>
        <v>0</v>
      </c>
    </row>
    <row r="17" spans="1:4" x14ac:dyDescent="0.25">
      <c r="A17" s="11"/>
      <c r="B17" s="3">
        <v>214</v>
      </c>
      <c r="C17" s="11">
        <v>0</v>
      </c>
      <c r="D17" s="11">
        <f>B17*C17</f>
        <v>0</v>
      </c>
    </row>
    <row r="18" spans="1:4" ht="15.75" thickBot="1" x14ac:dyDescent="0.3">
      <c r="A18" s="11"/>
      <c r="B18" s="3">
        <v>214</v>
      </c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/>
      <c r="D19" s="16">
        <f>SUM(D14:D18)</f>
        <v>0</v>
      </c>
    </row>
    <row r="20" spans="1:4" ht="15.75" thickTop="1" x14ac:dyDescent="0.25"/>
    <row r="21" spans="1:4" x14ac:dyDescent="0.25">
      <c r="A21" t="s">
        <v>29</v>
      </c>
    </row>
    <row r="22" spans="1:4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4" x14ac:dyDescent="0.25">
      <c r="A23" s="30" t="s">
        <v>90</v>
      </c>
      <c r="B23" s="3">
        <v>214</v>
      </c>
      <c r="C23" s="30">
        <v>5.69</v>
      </c>
      <c r="D23" s="11">
        <f t="shared" ref="D23:D28" si="0">B23*C23</f>
        <v>1217.6600000000001</v>
      </c>
    </row>
    <row r="24" spans="1:4" x14ac:dyDescent="0.25">
      <c r="A24" s="30" t="s">
        <v>96</v>
      </c>
      <c r="B24" s="3">
        <v>214</v>
      </c>
      <c r="C24" s="30">
        <v>4.58</v>
      </c>
      <c r="D24" s="11">
        <f t="shared" si="0"/>
        <v>980.12</v>
      </c>
    </row>
    <row r="25" spans="1:4" x14ac:dyDescent="0.25">
      <c r="A25" s="30" t="s">
        <v>92</v>
      </c>
      <c r="B25" s="3">
        <v>214</v>
      </c>
      <c r="C25" s="30">
        <v>8.64</v>
      </c>
      <c r="D25" s="11">
        <f t="shared" si="0"/>
        <v>1848.96</v>
      </c>
    </row>
    <row r="26" spans="1:4" x14ac:dyDescent="0.25">
      <c r="A26" s="30" t="s">
        <v>93</v>
      </c>
      <c r="B26" s="3">
        <v>214</v>
      </c>
      <c r="C26" s="30">
        <v>0.57999999999999996</v>
      </c>
      <c r="D26" s="11">
        <f t="shared" si="0"/>
        <v>124.11999999999999</v>
      </c>
    </row>
    <row r="27" spans="1:4" x14ac:dyDescent="0.25">
      <c r="A27" s="34" t="s">
        <v>98</v>
      </c>
      <c r="B27" s="3">
        <v>214</v>
      </c>
      <c r="C27" s="34">
        <v>0.13</v>
      </c>
      <c r="D27" s="15">
        <f t="shared" si="0"/>
        <v>27.82</v>
      </c>
    </row>
    <row r="28" spans="1:4" ht="15.75" thickBot="1" x14ac:dyDescent="0.3">
      <c r="A28" s="11" t="s">
        <v>97</v>
      </c>
      <c r="B28" s="3">
        <v>214</v>
      </c>
      <c r="C28" s="11">
        <v>1</v>
      </c>
      <c r="D28" s="15">
        <f t="shared" si="0"/>
        <v>214</v>
      </c>
    </row>
    <row r="29" spans="1:4" ht="16.5" thickTop="1" thickBot="1" x14ac:dyDescent="0.3">
      <c r="A29" s="3"/>
      <c r="B29" s="33">
        <v>15</v>
      </c>
      <c r="C29" s="3">
        <f>SUM(C23:C28)</f>
        <v>20.619999999999997</v>
      </c>
      <c r="D29" s="16">
        <f>SUM(D23:D28)</f>
        <v>4412.68</v>
      </c>
    </row>
    <row r="30" spans="1:4" ht="15.75" thickTop="1" x14ac:dyDescent="0.25"/>
    <row r="31" spans="1:4" x14ac:dyDescent="0.25">
      <c r="A31" t="s">
        <v>30</v>
      </c>
    </row>
    <row r="32" spans="1:4" x14ac:dyDescent="0.25">
      <c r="A32" s="11" t="s">
        <v>26</v>
      </c>
      <c r="B32" s="3" t="s">
        <v>11</v>
      </c>
      <c r="C32" s="11" t="s">
        <v>27</v>
      </c>
      <c r="D32" s="11" t="s">
        <v>14</v>
      </c>
    </row>
    <row r="33" spans="1:4" x14ac:dyDescent="0.25">
      <c r="A33" s="30" t="s">
        <v>90</v>
      </c>
      <c r="B33" s="3">
        <v>214</v>
      </c>
      <c r="C33" s="30">
        <v>5.18</v>
      </c>
      <c r="D33" s="11">
        <f t="shared" ref="D33:D38" si="1">B33*C33</f>
        <v>1108.52</v>
      </c>
    </row>
    <row r="34" spans="1:4" x14ac:dyDescent="0.25">
      <c r="A34" s="30" t="s">
        <v>96</v>
      </c>
      <c r="B34" s="3">
        <v>214</v>
      </c>
      <c r="C34" s="30">
        <v>4.99</v>
      </c>
      <c r="D34" s="11">
        <f t="shared" si="1"/>
        <v>1067.8600000000001</v>
      </c>
    </row>
    <row r="35" spans="1:4" x14ac:dyDescent="0.25">
      <c r="A35" s="30" t="s">
        <v>92</v>
      </c>
      <c r="B35" s="3">
        <v>214</v>
      </c>
      <c r="C35" s="30">
        <v>5.45</v>
      </c>
      <c r="D35" s="11">
        <f t="shared" si="1"/>
        <v>1166.3</v>
      </c>
    </row>
    <row r="36" spans="1:4" x14ac:dyDescent="0.25">
      <c r="A36" s="30" t="s">
        <v>93</v>
      </c>
      <c r="B36" s="3">
        <v>214</v>
      </c>
      <c r="C36" s="30">
        <v>0.48</v>
      </c>
      <c r="D36" s="11">
        <f t="shared" si="1"/>
        <v>102.72</v>
      </c>
    </row>
    <row r="37" spans="1:4" x14ac:dyDescent="0.25">
      <c r="A37" s="34" t="s">
        <v>98</v>
      </c>
      <c r="B37" s="3">
        <v>214</v>
      </c>
      <c r="C37" s="34">
        <v>0.13</v>
      </c>
      <c r="D37" s="15">
        <f t="shared" si="1"/>
        <v>27.82</v>
      </c>
    </row>
    <row r="38" spans="1:4" ht="15.75" thickBot="1" x14ac:dyDescent="0.3">
      <c r="A38" s="11" t="s">
        <v>97</v>
      </c>
      <c r="B38" s="3">
        <v>214</v>
      </c>
      <c r="C38" s="11">
        <v>0.75</v>
      </c>
      <c r="D38" s="15">
        <f t="shared" si="1"/>
        <v>160.5</v>
      </c>
    </row>
    <row r="39" spans="1:4" ht="16.5" thickTop="1" thickBot="1" x14ac:dyDescent="0.3">
      <c r="A39" s="3"/>
      <c r="B39" s="33">
        <v>15</v>
      </c>
      <c r="C39" s="3">
        <f>SUM(C33:C38)</f>
        <v>16.98</v>
      </c>
      <c r="D39" s="16">
        <f>SUM(D33:D38)</f>
        <v>3633.7200000000003</v>
      </c>
    </row>
    <row r="40" spans="1:4" ht="15.75" thickTop="1" x14ac:dyDescent="0.25"/>
    <row r="41" spans="1:4" x14ac:dyDescent="0.25">
      <c r="A41" t="s">
        <v>31</v>
      </c>
    </row>
    <row r="42" spans="1:4" x14ac:dyDescent="0.25">
      <c r="A42" s="11" t="s">
        <v>26</v>
      </c>
      <c r="B42" s="3" t="s">
        <v>11</v>
      </c>
      <c r="C42" s="11" t="s">
        <v>27</v>
      </c>
      <c r="D42" s="11" t="s">
        <v>14</v>
      </c>
    </row>
    <row r="43" spans="1:4" x14ac:dyDescent="0.25">
      <c r="A43" s="30" t="s">
        <v>90</v>
      </c>
      <c r="B43" s="3">
        <v>214</v>
      </c>
      <c r="C43" s="30">
        <v>4.55</v>
      </c>
      <c r="D43" s="11">
        <f t="shared" ref="D43:D48" si="2">B43*C43</f>
        <v>973.69999999999993</v>
      </c>
    </row>
    <row r="44" spans="1:4" x14ac:dyDescent="0.25">
      <c r="A44" s="30" t="s">
        <v>96</v>
      </c>
      <c r="B44" s="3">
        <v>214</v>
      </c>
      <c r="C44" s="30">
        <v>7.61</v>
      </c>
      <c r="D44" s="11">
        <f t="shared" si="2"/>
        <v>1628.54</v>
      </c>
    </row>
    <row r="45" spans="1:4" x14ac:dyDescent="0.25">
      <c r="A45" s="30" t="s">
        <v>92</v>
      </c>
      <c r="B45" s="3">
        <v>214</v>
      </c>
      <c r="C45" s="30">
        <v>9.89</v>
      </c>
      <c r="D45" s="11">
        <f t="shared" si="2"/>
        <v>2116.46</v>
      </c>
    </row>
    <row r="46" spans="1:4" x14ac:dyDescent="0.25">
      <c r="A46" s="30" t="s">
        <v>93</v>
      </c>
      <c r="B46" s="3">
        <v>214</v>
      </c>
      <c r="C46" s="30">
        <v>1.61</v>
      </c>
      <c r="D46" s="11">
        <f t="shared" si="2"/>
        <v>344.54</v>
      </c>
    </row>
    <row r="47" spans="1:4" x14ac:dyDescent="0.25">
      <c r="A47" s="34" t="s">
        <v>98</v>
      </c>
      <c r="B47" s="3">
        <v>214</v>
      </c>
      <c r="C47" s="34">
        <v>0.13</v>
      </c>
      <c r="D47" s="15">
        <f t="shared" si="2"/>
        <v>27.82</v>
      </c>
    </row>
    <row r="48" spans="1:4" ht="15.75" thickBot="1" x14ac:dyDescent="0.3">
      <c r="A48" s="11" t="s">
        <v>97</v>
      </c>
      <c r="B48" s="3">
        <v>214</v>
      </c>
      <c r="C48" s="11">
        <v>1</v>
      </c>
      <c r="D48" s="15">
        <f t="shared" si="2"/>
        <v>214</v>
      </c>
    </row>
    <row r="49" spans="1:4" ht="16.5" thickTop="1" thickBot="1" x14ac:dyDescent="0.3">
      <c r="A49" s="3"/>
      <c r="B49" s="33">
        <v>15</v>
      </c>
      <c r="C49" s="3">
        <f>SUM(C43:C48)</f>
        <v>24.79</v>
      </c>
      <c r="D49" s="16">
        <f>SUM(D43:D48)</f>
        <v>5305.0599999999995</v>
      </c>
    </row>
    <row r="50" spans="1:4" ht="15.75" thickTop="1" x14ac:dyDescent="0.25"/>
    <row r="51" spans="1:4" x14ac:dyDescent="0.25">
      <c r="A51" t="s">
        <v>32</v>
      </c>
    </row>
    <row r="52" spans="1:4" x14ac:dyDescent="0.25">
      <c r="A52" s="11" t="s">
        <v>26</v>
      </c>
      <c r="B52" s="3" t="s">
        <v>11</v>
      </c>
      <c r="C52" s="11" t="s">
        <v>27</v>
      </c>
      <c r="D52" s="11" t="s">
        <v>14</v>
      </c>
    </row>
    <row r="53" spans="1:4" x14ac:dyDescent="0.25">
      <c r="A53" s="30" t="s">
        <v>90</v>
      </c>
      <c r="B53" s="3">
        <v>214</v>
      </c>
      <c r="C53" s="30">
        <v>11.19</v>
      </c>
      <c r="D53" s="11">
        <f t="shared" ref="D53:D58" si="3">B53*C53</f>
        <v>2394.66</v>
      </c>
    </row>
    <row r="54" spans="1:4" x14ac:dyDescent="0.25">
      <c r="A54" s="30" t="s">
        <v>96</v>
      </c>
      <c r="B54" s="3">
        <v>214</v>
      </c>
      <c r="C54" s="30">
        <v>4.09</v>
      </c>
      <c r="D54" s="11">
        <f t="shared" si="3"/>
        <v>875.26</v>
      </c>
    </row>
    <row r="55" spans="1:4" x14ac:dyDescent="0.25">
      <c r="A55" s="30" t="s">
        <v>92</v>
      </c>
      <c r="B55" s="3">
        <v>214</v>
      </c>
      <c r="C55" s="30">
        <v>3.85</v>
      </c>
      <c r="D55" s="11">
        <f t="shared" si="3"/>
        <v>823.9</v>
      </c>
    </row>
    <row r="56" spans="1:4" x14ac:dyDescent="0.25">
      <c r="A56" s="30" t="s">
        <v>93</v>
      </c>
      <c r="B56" s="3">
        <v>214</v>
      </c>
      <c r="C56" s="30">
        <v>0.33</v>
      </c>
      <c r="D56" s="11">
        <f t="shared" si="3"/>
        <v>70.62</v>
      </c>
    </row>
    <row r="57" spans="1:4" x14ac:dyDescent="0.25">
      <c r="A57" s="34" t="s">
        <v>98</v>
      </c>
      <c r="B57" s="3">
        <v>214</v>
      </c>
      <c r="C57" s="34">
        <v>7.76</v>
      </c>
      <c r="D57" s="15">
        <f t="shared" si="3"/>
        <v>1660.6399999999999</v>
      </c>
    </row>
    <row r="58" spans="1:4" ht="15.75" thickBot="1" x14ac:dyDescent="0.3">
      <c r="A58" s="11" t="s">
        <v>97</v>
      </c>
      <c r="B58" s="3">
        <v>214</v>
      </c>
      <c r="C58" s="11">
        <v>0.5</v>
      </c>
      <c r="D58" s="15">
        <f t="shared" si="3"/>
        <v>107</v>
      </c>
    </row>
    <row r="59" spans="1:4" ht="16.5" thickTop="1" thickBot="1" x14ac:dyDescent="0.3">
      <c r="A59" s="3"/>
      <c r="B59" s="33">
        <v>15</v>
      </c>
      <c r="C59" s="3">
        <f>SUM(C53:C58)</f>
        <v>27.72</v>
      </c>
      <c r="D59" s="16">
        <f>SUM(D53:D58)</f>
        <v>5932.08</v>
      </c>
    </row>
    <row r="60" spans="1:4" ht="15.75" thickTop="1" x14ac:dyDescent="0.25"/>
    <row r="61" spans="1:4" x14ac:dyDescent="0.25">
      <c r="A61" t="s">
        <v>33</v>
      </c>
    </row>
    <row r="62" spans="1:4" x14ac:dyDescent="0.25">
      <c r="A62" s="11" t="s">
        <v>26</v>
      </c>
      <c r="B62" s="3" t="s">
        <v>11</v>
      </c>
      <c r="C62" s="11" t="s">
        <v>27</v>
      </c>
      <c r="D62" s="11" t="s">
        <v>14</v>
      </c>
    </row>
    <row r="63" spans="1:4" x14ac:dyDescent="0.25">
      <c r="A63" s="11"/>
      <c r="B63" s="3">
        <v>137</v>
      </c>
      <c r="C63" s="11">
        <v>0</v>
      </c>
      <c r="D63" s="11">
        <f>B63*C63</f>
        <v>0</v>
      </c>
    </row>
    <row r="64" spans="1:4" x14ac:dyDescent="0.25">
      <c r="A64" s="11"/>
      <c r="B64" s="3">
        <v>137</v>
      </c>
      <c r="C64" s="11">
        <v>0</v>
      </c>
      <c r="D64" s="11">
        <f>B64*C64</f>
        <v>0</v>
      </c>
    </row>
    <row r="65" spans="1:4" x14ac:dyDescent="0.25">
      <c r="A65" s="11"/>
      <c r="B65" s="3">
        <v>137</v>
      </c>
      <c r="C65" s="11">
        <v>0</v>
      </c>
      <c r="D65" s="11">
        <f>B65*C65</f>
        <v>0</v>
      </c>
    </row>
    <row r="66" spans="1:4" x14ac:dyDescent="0.25">
      <c r="A66" s="11"/>
      <c r="B66" s="3">
        <v>137</v>
      </c>
      <c r="C66" s="11">
        <v>0</v>
      </c>
      <c r="D66" s="11">
        <f>B66*C66</f>
        <v>0</v>
      </c>
    </row>
    <row r="67" spans="1:4" ht="15.75" thickBot="1" x14ac:dyDescent="0.3">
      <c r="A67" s="11"/>
      <c r="B67" s="3">
        <v>137</v>
      </c>
      <c r="C67" s="11">
        <v>0</v>
      </c>
      <c r="D67" s="15">
        <f>B67*C67</f>
        <v>0</v>
      </c>
    </row>
    <row r="68" spans="1:4" ht="16.5" thickTop="1" thickBot="1" x14ac:dyDescent="0.3">
      <c r="A68" s="3"/>
      <c r="B68" s="3"/>
      <c r="C68" s="3"/>
      <c r="D68" s="16">
        <f>SUM(D63:D67)</f>
        <v>0</v>
      </c>
    </row>
    <row r="69" spans="1:4" ht="15.75" thickTop="1" x14ac:dyDescent="0.25"/>
    <row r="70" spans="1:4" x14ac:dyDescent="0.25">
      <c r="A70" s="3" t="s">
        <v>35</v>
      </c>
    </row>
    <row r="71" spans="1:4" x14ac:dyDescent="0.25">
      <c r="A71" s="3" t="s">
        <v>25</v>
      </c>
    </row>
    <row r="72" spans="1:4" x14ac:dyDescent="0.25">
      <c r="A72" s="3" t="s">
        <v>28</v>
      </c>
    </row>
    <row r="73" spans="1:4" x14ac:dyDescent="0.25">
      <c r="A73" s="3" t="s">
        <v>29</v>
      </c>
    </row>
    <row r="74" spans="1:4" x14ac:dyDescent="0.25">
      <c r="A74" s="3" t="s">
        <v>30</v>
      </c>
    </row>
    <row r="75" spans="1:4" x14ac:dyDescent="0.25">
      <c r="A75" s="3" t="s">
        <v>31</v>
      </c>
    </row>
    <row r="76" spans="1:4" x14ac:dyDescent="0.25">
      <c r="A76" s="3" t="s">
        <v>32</v>
      </c>
    </row>
    <row r="77" spans="1:4" x14ac:dyDescent="0.25">
      <c r="A77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21" sqref="G21"/>
    </sheetView>
  </sheetViews>
  <sheetFormatPr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36" t="s">
        <v>36</v>
      </c>
      <c r="B1" s="36"/>
      <c r="C1" s="36"/>
      <c r="D1" s="36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76</v>
      </c>
      <c r="E9" s="15">
        <f>B9*C9</f>
        <v>5000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25" workbookViewId="0">
      <selection activeCell="A9" sqref="A9"/>
    </sheetView>
  </sheetViews>
  <sheetFormatPr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36" t="s">
        <v>51</v>
      </c>
      <c r="B1" s="36"/>
      <c r="C1" s="36"/>
      <c r="D1" s="36"/>
      <c r="E1" s="36"/>
    </row>
    <row r="3" spans="1:6" x14ac:dyDescent="0.25">
      <c r="A3" s="38" t="s">
        <v>49</v>
      </c>
      <c r="B3" s="39"/>
      <c r="C3" s="40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28" t="s">
        <v>90</v>
      </c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28" t="s">
        <v>91</v>
      </c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28" t="s">
        <v>92</v>
      </c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28" t="s">
        <v>93</v>
      </c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 t="s">
        <v>99</v>
      </c>
      <c r="B9" s="3">
        <v>275</v>
      </c>
      <c r="C9" s="13">
        <v>0</v>
      </c>
      <c r="D9" s="13">
        <v>0</v>
      </c>
      <c r="E9" s="24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2">
        <f>SUM(E5:E9)</f>
        <v>0</v>
      </c>
    </row>
    <row r="12" spans="1:6" x14ac:dyDescent="0.25">
      <c r="A12" s="36" t="s">
        <v>52</v>
      </c>
      <c r="B12" s="36"/>
      <c r="C12" s="36"/>
      <c r="D12" s="36"/>
      <c r="E12" s="36"/>
    </row>
    <row r="14" spans="1:6" x14ac:dyDescent="0.25">
      <c r="A14" s="38" t="s">
        <v>49</v>
      </c>
      <c r="B14" s="39"/>
      <c r="C14" s="40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29" t="s">
        <v>90</v>
      </c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29" t="s">
        <v>91</v>
      </c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29" t="s">
        <v>92</v>
      </c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29" t="s">
        <v>93</v>
      </c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4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2">
        <f>SUM(F16:F20)</f>
        <v>0</v>
      </c>
    </row>
    <row r="23" spans="1:6" x14ac:dyDescent="0.25">
      <c r="A23" s="26" t="s">
        <v>49</v>
      </c>
      <c r="B23" s="25"/>
      <c r="C23" s="25" t="s">
        <v>12</v>
      </c>
      <c r="D23" s="3" t="s">
        <v>34</v>
      </c>
    </row>
    <row r="24" spans="1:6" x14ac:dyDescent="0.25">
      <c r="A24" s="25" t="s">
        <v>60</v>
      </c>
      <c r="B24" s="25"/>
      <c r="C24" s="25">
        <f>C10</f>
        <v>0</v>
      </c>
      <c r="D24" s="3">
        <f>E10</f>
        <v>0</v>
      </c>
    </row>
    <row r="25" spans="1:6" ht="15.75" thickBot="1" x14ac:dyDescent="0.3">
      <c r="A25" s="26" t="s">
        <v>61</v>
      </c>
      <c r="B25" s="25"/>
      <c r="C25" s="25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38" t="s">
        <v>51</v>
      </c>
      <c r="B33" s="39"/>
      <c r="C33" s="39"/>
      <c r="D33" s="39"/>
      <c r="E33" s="40"/>
    </row>
    <row r="35" spans="1:6" x14ac:dyDescent="0.25">
      <c r="A35" s="36" t="s">
        <v>53</v>
      </c>
      <c r="B35" s="36"/>
      <c r="C35" s="36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28" t="s">
        <v>86</v>
      </c>
      <c r="B37" s="3">
        <v>275</v>
      </c>
      <c r="C37" s="28">
        <v>376</v>
      </c>
      <c r="D37" s="29">
        <v>275</v>
      </c>
      <c r="E37" s="28">
        <v>275</v>
      </c>
    </row>
    <row r="38" spans="1:6" x14ac:dyDescent="0.25">
      <c r="A38" s="28" t="s">
        <v>87</v>
      </c>
      <c r="B38" s="3">
        <v>275</v>
      </c>
      <c r="C38" s="28">
        <v>378</v>
      </c>
      <c r="D38" s="29">
        <v>275</v>
      </c>
      <c r="E38" s="28">
        <v>275</v>
      </c>
    </row>
    <row r="39" spans="1:6" x14ac:dyDescent="0.25">
      <c r="A39" s="28" t="s">
        <v>88</v>
      </c>
      <c r="B39" s="3">
        <v>275</v>
      </c>
      <c r="C39" s="28">
        <v>397</v>
      </c>
      <c r="D39" s="29">
        <v>275</v>
      </c>
      <c r="E39" s="28">
        <v>275</v>
      </c>
    </row>
    <row r="40" spans="1:6" x14ac:dyDescent="0.25">
      <c r="A40" s="28" t="s">
        <v>89</v>
      </c>
      <c r="B40" s="3">
        <v>275</v>
      </c>
      <c r="C40" s="28">
        <v>453</v>
      </c>
      <c r="D40" s="29">
        <v>275</v>
      </c>
      <c r="E40" s="28">
        <v>275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4">
        <f>D41</f>
        <v>0</v>
      </c>
    </row>
    <row r="42" spans="1:6" ht="16.5" thickTop="1" thickBot="1" x14ac:dyDescent="0.3">
      <c r="A42" s="3"/>
      <c r="B42" s="5"/>
      <c r="C42" s="16">
        <f>SUM(C37:C41)</f>
        <v>1604</v>
      </c>
      <c r="D42" s="23"/>
      <c r="E42" s="22">
        <f>SUM(E37:E41)</f>
        <v>1100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29" t="s">
        <v>86</v>
      </c>
      <c r="B49" s="3">
        <v>100</v>
      </c>
      <c r="C49" s="29">
        <v>303</v>
      </c>
      <c r="D49" s="29">
        <v>500</v>
      </c>
      <c r="E49" s="29">
        <v>5</v>
      </c>
      <c r="F49" s="28">
        <v>500</v>
      </c>
    </row>
    <row r="50" spans="1:6" x14ac:dyDescent="0.25">
      <c r="A50" s="29" t="s">
        <v>87</v>
      </c>
      <c r="B50" s="3">
        <v>100</v>
      </c>
      <c r="C50" s="29">
        <v>261</v>
      </c>
      <c r="D50" s="29">
        <v>500</v>
      </c>
      <c r="E50" s="29">
        <v>5</v>
      </c>
      <c r="F50" s="28">
        <v>500</v>
      </c>
    </row>
    <row r="51" spans="1:6" x14ac:dyDescent="0.25">
      <c r="A51" s="29" t="s">
        <v>88</v>
      </c>
      <c r="B51" s="3">
        <v>100</v>
      </c>
      <c r="C51" s="29">
        <v>0</v>
      </c>
      <c r="D51" s="29">
        <v>500</v>
      </c>
      <c r="E51" s="29">
        <v>5</v>
      </c>
      <c r="F51" s="28">
        <v>500</v>
      </c>
    </row>
    <row r="52" spans="1:6" x14ac:dyDescent="0.25">
      <c r="A52" s="29" t="s">
        <v>89</v>
      </c>
      <c r="B52" s="3">
        <v>100</v>
      </c>
      <c r="C52" s="29">
        <v>763</v>
      </c>
      <c r="D52" s="29">
        <v>500</v>
      </c>
      <c r="E52" s="29">
        <v>5</v>
      </c>
      <c r="F52" s="28">
        <v>500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4">
        <f>D53*E53</f>
        <v>0</v>
      </c>
    </row>
    <row r="54" spans="1:6" ht="16.5" thickTop="1" thickBot="1" x14ac:dyDescent="0.3">
      <c r="A54" s="3"/>
      <c r="B54" s="5"/>
      <c r="C54" s="9">
        <f>SUM(C49:C53)</f>
        <v>1327</v>
      </c>
      <c r="D54" s="18"/>
      <c r="E54" s="5"/>
      <c r="F54" s="22">
        <f>SUM(F49:F53)</f>
        <v>2000</v>
      </c>
    </row>
    <row r="55" spans="1:6" ht="15.75" thickTop="1" x14ac:dyDescent="0.25"/>
    <row r="57" spans="1:6" x14ac:dyDescent="0.25">
      <c r="A57" s="26" t="s">
        <v>53</v>
      </c>
      <c r="B57" s="25"/>
      <c r="C57" s="26" t="s">
        <v>12</v>
      </c>
      <c r="D57" s="3" t="s">
        <v>16</v>
      </c>
    </row>
    <row r="58" spans="1:6" x14ac:dyDescent="0.25">
      <c r="A58" s="25" t="s">
        <v>60</v>
      </c>
      <c r="B58" s="25"/>
      <c r="C58" s="25">
        <v>0</v>
      </c>
      <c r="D58" s="3">
        <f>E42</f>
        <v>1100</v>
      </c>
    </row>
    <row r="59" spans="1:6" ht="15.75" thickBot="1" x14ac:dyDescent="0.3">
      <c r="A59" s="25" t="s">
        <v>61</v>
      </c>
      <c r="B59" s="25"/>
      <c r="C59" s="25">
        <v>0</v>
      </c>
      <c r="D59" s="7">
        <f>F54</f>
        <v>2000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3100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2" sqref="A2"/>
    </sheetView>
  </sheetViews>
  <sheetFormatPr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</cols>
  <sheetData>
    <row r="1" spans="1:4" x14ac:dyDescent="0.25">
      <c r="A1" s="36" t="s">
        <v>54</v>
      </c>
      <c r="B1" s="36"/>
      <c r="C1" s="36"/>
      <c r="D1" s="36"/>
    </row>
    <row r="2" spans="1:4" x14ac:dyDescent="0.25">
      <c r="A2" s="27" t="s">
        <v>84</v>
      </c>
    </row>
    <row r="3" spans="1:4" x14ac:dyDescent="0.25">
      <c r="A3" s="13"/>
      <c r="B3" s="11" t="s">
        <v>58</v>
      </c>
      <c r="C3" s="20" t="s">
        <v>59</v>
      </c>
      <c r="D3" s="13" t="s">
        <v>14</v>
      </c>
    </row>
    <row r="4" spans="1:4" x14ac:dyDescent="0.25">
      <c r="A4" s="11" t="s">
        <v>56</v>
      </c>
      <c r="B4" s="11">
        <v>9180</v>
      </c>
      <c r="C4" s="11">
        <v>0</v>
      </c>
      <c r="D4" s="13">
        <f>B4+C4</f>
        <v>9180</v>
      </c>
    </row>
    <row r="5" spans="1:4" ht="15.75" thickBot="1" x14ac:dyDescent="0.3">
      <c r="A5" s="11" t="s">
        <v>55</v>
      </c>
      <c r="B5" s="11">
        <v>8235</v>
      </c>
      <c r="C5" s="15">
        <v>0</v>
      </c>
      <c r="D5" s="14">
        <f>B5+C5</f>
        <v>8235</v>
      </c>
    </row>
    <row r="6" spans="1:4" ht="16.5" thickTop="1" thickBot="1" x14ac:dyDescent="0.3">
      <c r="A6" s="3"/>
      <c r="B6" s="11">
        <f>SUM(B4:B5)</f>
        <v>17415</v>
      </c>
      <c r="C6" s="16">
        <f>SUM(C4:C5)</f>
        <v>0</v>
      </c>
      <c r="D6" s="9">
        <f>SUM(D4:D5)</f>
        <v>17415</v>
      </c>
    </row>
    <row r="7" spans="1:4" ht="15.75" thickTop="1" x14ac:dyDescent="0.25"/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 M</cp:lastModifiedBy>
  <cp:lastPrinted>2018-09-14T13:29:56Z</cp:lastPrinted>
  <dcterms:created xsi:type="dcterms:W3CDTF">2016-01-22T10:09:20Z</dcterms:created>
  <dcterms:modified xsi:type="dcterms:W3CDTF">2018-09-14T13:40:39Z</dcterms:modified>
</cp:coreProperties>
</file>