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on01\Fakultet-HF\Alle-HF\Administrasjon\Økonomi\Prosjekt\PR-10506 Toddler Wellbeeing\2018\Rapport 28.02.2018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C4" i="7" l="1"/>
  <c r="C40" i="1"/>
  <c r="F4" i="7"/>
  <c r="D4" i="7"/>
  <c r="E4" i="7" s="1"/>
  <c r="D40" i="1" s="1"/>
  <c r="F6" i="7"/>
  <c r="E5" i="7"/>
  <c r="D5" i="7"/>
  <c r="F5" i="7" s="1"/>
  <c r="D6" i="7" l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<sst xmlns="http://schemas.openxmlformats.org/spreadsheetml/2006/main" count="201" uniqueCount="89">
  <si>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</si>
  <si>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</si>
  <si>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</si>
  <si>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</si>
  <si>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</si>
  <si>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</si>
  <si>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</si>
  <si>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</si>
  <si>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</si>
  <si>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</si>
  <si>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</si>
  <si>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</si>
  <si>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</si>
  <si>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</si>
  <si>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</si>
  <si>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</si>
  <si>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</si>
  <si>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</si>
  <si>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</si>
  <si>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</si>
  <si>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</si>
  <si>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</si>
  <si>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</si>
  <si>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</si>
  <si>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</si>
  <si>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</si>
  <si>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</si>
  <si>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</si>
  <si>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</si>
  <si>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</si>
  <si>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</si>
  <si>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</si>
  <si>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</si>
  <si>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</si>
  <si>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</si>
  <si>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</si>
  <si>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</si>
  <si>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</si>
  <si>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</si>
  <si>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</si>
  <si>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</si>
  <si>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</si>
  <si>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</si>
  <si>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</si>
  <si>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</si>
  <si>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</si>
  <si>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</si>
  <si>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</si>
  <si>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</si>
  <si>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</si>
  <si>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</si>
  <si>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</si>
  <si>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</si>
  <si>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</si>
  <si>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</si>
  <si>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</si>
  <si>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</si>
  <si>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</si>
  <si>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</si>
  <si>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</si>
  <si>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</si>
  <si>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</si>
  <si>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</si>
  <si>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</si>
  <si>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</si>
  <si>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</si>
  <si>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</si>
  <si>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</si>
  <si>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</si>
  <si>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</si>
  <si>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</si>
  <si>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</si>
  <si>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</si>
  <si>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</si>
  <si>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</si>
  <si>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</si>
  <si>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</si>
  <si>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</si>
  <si>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</si>
  <si>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</si>
  <si>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</si>
  <si>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</si>
  <si>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</si>
  <si>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</si>
  <si>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</si>
  <si>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September 2017 - Februar 2018</t>
  </si>
  <si>
    <t>Monika Röthle</t>
  </si>
  <si>
    <t>Expenditure</t>
  </si>
  <si>
    <t>Total EU Grant Claiming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</si>
</sst>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2" xfId="0" applyBorder="1" applyAlignme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1" fontId="0" fillId="0" borderId="3" xfId="0" applyNumberFormat="1" applyBorder="1" applyAlignment="1"/>
    <xf numFmtId="3" fontId="0" fillId="0" borderId="0" xfId="0" applyNumberFormat="1"/>
    <xf numFmtId="3" fontId="0" fillId="0" borderId="2" xfId="0" applyNumberFormat="1" applyBorder="1" applyAlignment="1"/>
    <xf numFmtId="1" fontId="0" fillId="0" borderId="14" xfId="0" applyNumberFormat="1" applyBorder="1" applyAlignment="1"/>
    <xf numFmtId="1" fontId="0" fillId="0" borderId="15" xfId="0" applyNumberFormat="1" applyBorder="1" applyAlignment="1"/>
    <xf numFmtId="1" fontId="0" fillId="0" borderId="5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J34" sqref="J34"/>
    </sheetView>
  </sheetViews>
  <sheetFormatPr baseColWidth="10"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7" t="s">
        <v>1</v>
      </c>
      <c r="B1" s="37"/>
      <c r="C1" s="37"/>
      <c r="D1" s="37"/>
    </row>
    <row r="3" spans="1:5" x14ac:dyDescent="0.25">
      <c r="A3" s="11" t="s">
        <v>3</v>
      </c>
      <c r="B3" s="38" t="s">
        <v>56</v>
      </c>
      <c r="C3" s="38"/>
      <c r="D3" s="38"/>
    </row>
    <row r="4" spans="1:5" x14ac:dyDescent="0.25">
      <c r="A4" s="11" t="s">
        <v>2</v>
      </c>
      <c r="B4" s="38" t="s">
        <v>85</v>
      </c>
      <c r="C4" s="38"/>
      <c r="D4" s="38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1500</v>
      </c>
      <c r="E9" s="11">
        <f t="shared" ref="E9:E15" si="0">D9</f>
        <v>1500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2169</v>
      </c>
      <c r="E11" s="11">
        <f t="shared" si="0"/>
        <v>2169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2095.89651</v>
      </c>
      <c r="D15" s="13">
        <f>E40</f>
        <v>1571.9223824999999</v>
      </c>
      <c r="E15" s="15">
        <f t="shared" si="0"/>
        <v>1571.9223824999999</v>
      </c>
    </row>
    <row r="16" spans="1:5" ht="15.75" thickTop="1" x14ac:dyDescent="0.25">
      <c r="E16" s="21">
        <f>SUM(E9:E15)</f>
        <v>5240.9223824999999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1500</v>
      </c>
      <c r="E20" s="11">
        <f t="shared" ref="E20:E40" si="1">D20</f>
        <v>1500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0</v>
      </c>
      <c r="E27" s="11">
        <f t="shared" si="1"/>
        <v>0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Outputs'!D37:D37</f>
        <v>2048.5</v>
      </c>
      <c r="E28" s="11">
        <f t="shared" si="1"/>
        <v>2048.5</v>
      </c>
    </row>
    <row r="29" spans="1:5" x14ac:dyDescent="0.25">
      <c r="A29" s="6" t="s">
        <v>69</v>
      </c>
      <c r="B29" s="3">
        <v>241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120.5</v>
      </c>
      <c r="E31" s="11">
        <f t="shared" si="1"/>
        <v>120.5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33">
        <f>'Exceptional Costs'!C4</f>
        <v>2095.89651</v>
      </c>
      <c r="D40" s="33">
        <f>'Exceptional Costs'!E4</f>
        <v>1571.9223824999999</v>
      </c>
      <c r="E40" s="11">
        <f t="shared" si="1"/>
        <v>1571.9223824999999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8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3" spans="1:8" x14ac:dyDescent="0.25">
      <c r="A3" s="38" t="s">
        <v>5</v>
      </c>
      <c r="B3" s="38"/>
      <c r="C3" s="38" t="s">
        <v>17</v>
      </c>
      <c r="D3" s="38"/>
      <c r="E3" s="3" t="s">
        <v>16</v>
      </c>
    </row>
    <row r="4" spans="1:8" x14ac:dyDescent="0.25">
      <c r="A4" s="3" t="s">
        <v>15</v>
      </c>
      <c r="B4" s="3">
        <v>250</v>
      </c>
      <c r="C4" s="38">
        <v>6</v>
      </c>
      <c r="D4" s="38"/>
      <c r="E4" s="3">
        <f>B4*C4</f>
        <v>1500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7" t="s">
        <v>18</v>
      </c>
      <c r="B1" s="37"/>
      <c r="C1" s="37"/>
      <c r="D1" s="37"/>
      <c r="E1" s="37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52" workbookViewId="0">
      <selection activeCell="C73" sqref="C73"/>
    </sheetView>
  </sheetViews>
  <sheetFormatPr baseColWidth="10"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7" t="s">
        <v>24</v>
      </c>
      <c r="B1" s="37"/>
      <c r="C1" s="37"/>
      <c r="D1" s="37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241</v>
      </c>
      <c r="C14" s="11">
        <v>0</v>
      </c>
      <c r="D14" s="11">
        <f>B14*C14</f>
        <v>0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/>
      <c r="B23" s="3">
        <v>241</v>
      </c>
      <c r="C23" s="11">
        <v>0</v>
      </c>
      <c r="D23" s="11">
        <f>B23*C23</f>
        <v>0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0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11" t="s">
        <v>86</v>
      </c>
      <c r="B32" s="3">
        <v>241</v>
      </c>
      <c r="C32" s="11">
        <v>8.5</v>
      </c>
      <c r="D32" s="11">
        <f>B32*C32</f>
        <v>2048.5</v>
      </c>
    </row>
    <row r="33" spans="1:4" x14ac:dyDescent="0.25">
      <c r="A33" s="11"/>
      <c r="B33" s="3">
        <v>241</v>
      </c>
      <c r="C33" s="11">
        <v>0</v>
      </c>
      <c r="D33" s="11">
        <f>B33*C33</f>
        <v>0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2048.5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11"/>
      <c r="B41" s="3">
        <v>241</v>
      </c>
      <c r="C41" s="11">
        <v>0</v>
      </c>
      <c r="D41" s="11">
        <f>B41*C41</f>
        <v>0</v>
      </c>
    </row>
    <row r="42" spans="1:4" x14ac:dyDescent="0.25">
      <c r="A42" s="11"/>
      <c r="B42" s="3">
        <v>241</v>
      </c>
      <c r="C42" s="11">
        <v>0</v>
      </c>
      <c r="D42" s="11">
        <f>B42*C42</f>
        <v>0</v>
      </c>
    </row>
    <row r="43" spans="1:4" x14ac:dyDescent="0.25">
      <c r="A43" s="11"/>
      <c r="B43" s="3">
        <v>241</v>
      </c>
      <c r="C43" s="11">
        <v>0</v>
      </c>
      <c r="D43" s="11">
        <f>B43*C43</f>
        <v>0</v>
      </c>
    </row>
    <row r="44" spans="1:4" x14ac:dyDescent="0.25">
      <c r="A44" s="11"/>
      <c r="B44" s="3">
        <v>241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0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11"/>
      <c r="B50" s="3">
        <v>241</v>
      </c>
      <c r="C50" s="11">
        <v>0</v>
      </c>
      <c r="D50" s="11">
        <f>B50*C50</f>
        <v>0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0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 t="s">
        <v>86</v>
      </c>
      <c r="B59" s="3">
        <v>241</v>
      </c>
      <c r="C59" s="11">
        <v>0.5</v>
      </c>
      <c r="D59" s="11">
        <f>B59*C59</f>
        <v>120.5</v>
      </c>
    </row>
    <row r="60" spans="1:4" x14ac:dyDescent="0.25">
      <c r="A60" s="11"/>
      <c r="B60" s="3">
        <v>241</v>
      </c>
      <c r="C60" s="11">
        <v>0</v>
      </c>
      <c r="D60" s="11">
        <f>B60*C60</f>
        <v>0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120.5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7" t="s">
        <v>36</v>
      </c>
      <c r="B1" s="37"/>
      <c r="C1" s="37"/>
      <c r="D1" s="37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7" t="s">
        <v>51</v>
      </c>
      <c r="B1" s="37"/>
      <c r="C1" s="37"/>
      <c r="D1" s="37"/>
      <c r="E1" s="37"/>
    </row>
    <row r="3" spans="1:6" x14ac:dyDescent="0.25">
      <c r="A3" s="39" t="s">
        <v>49</v>
      </c>
      <c r="B3" s="40"/>
      <c r="C3" s="41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7" t="s">
        <v>52</v>
      </c>
      <c r="B12" s="37"/>
      <c r="C12" s="37"/>
      <c r="D12" s="37"/>
      <c r="E12" s="37"/>
    </row>
    <row r="14" spans="1:6" x14ac:dyDescent="0.25">
      <c r="A14" s="39" t="s">
        <v>49</v>
      </c>
      <c r="B14" s="40"/>
      <c r="C14" s="41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9" t="s">
        <v>51</v>
      </c>
      <c r="B33" s="40"/>
      <c r="C33" s="40"/>
      <c r="D33" s="40"/>
      <c r="E33" s="41"/>
    </row>
    <row r="35" spans="1:6" x14ac:dyDescent="0.25">
      <c r="A35" s="37" t="s">
        <v>53</v>
      </c>
      <c r="B35" s="37"/>
      <c r="C35" s="37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5" sqref="C5"/>
    </sheetView>
  </sheetViews>
  <sheetFormatPr baseColWidth="10" defaultColWidth="9.140625" defaultRowHeight="15" x14ac:dyDescent="0.25"/>
  <cols>
    <col min="1" max="1" width="22.85546875" bestFit="1" customWidth="1"/>
    <col min="2" max="2" width="6" bestFit="1" customWidth="1"/>
    <col min="3" max="4" width="16.42578125" bestFit="1" customWidth="1"/>
    <col min="5" max="5" width="21.85546875" bestFit="1" customWidth="1"/>
  </cols>
  <sheetData>
    <row r="1" spans="1:6" x14ac:dyDescent="0.25">
      <c r="A1" s="37" t="s">
        <v>54</v>
      </c>
      <c r="B1" s="37"/>
      <c r="C1" s="37"/>
      <c r="D1" s="37"/>
    </row>
    <row r="2" spans="1:6" x14ac:dyDescent="0.25">
      <c r="A2" s="26" t="s">
        <v>84</v>
      </c>
    </row>
    <row r="3" spans="1:6" x14ac:dyDescent="0.25">
      <c r="A3" s="13"/>
      <c r="B3" s="11" t="s">
        <v>58</v>
      </c>
      <c r="C3" s="3" t="s">
        <v>87</v>
      </c>
      <c r="D3" s="28" t="s">
        <v>59</v>
      </c>
      <c r="E3" s="29" t="s">
        <v>88</v>
      </c>
      <c r="F3" s="27" t="s">
        <v>14</v>
      </c>
    </row>
    <row r="4" spans="1:6" x14ac:dyDescent="0.25">
      <c r="A4" s="11" t="s">
        <v>56</v>
      </c>
      <c r="B4" s="11">
        <v>9180</v>
      </c>
      <c r="C4" s="30">
        <f>20043*0.10457</f>
        <v>2095.89651</v>
      </c>
      <c r="D4" s="31">
        <f>C4*0.25</f>
        <v>523.97412750000001</v>
      </c>
      <c r="E4" s="32">
        <f>C4-D4</f>
        <v>1571.9223824999999</v>
      </c>
      <c r="F4" s="33">
        <f>C4</f>
        <v>2095.89651</v>
      </c>
    </row>
    <row r="5" spans="1:6" ht="15.75" thickBot="1" x14ac:dyDescent="0.3">
      <c r="A5" s="11" t="s">
        <v>55</v>
      </c>
      <c r="B5" s="11">
        <v>8235</v>
      </c>
      <c r="C5" s="3"/>
      <c r="D5" s="34">
        <f>C5/100*25</f>
        <v>0</v>
      </c>
      <c r="E5">
        <f>C5</f>
        <v>0</v>
      </c>
      <c r="F5" s="14">
        <f>C5+D5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523.97412750000001</v>
      </c>
      <c r="F6" s="36">
        <f>SUM(F4:F5)</f>
        <v>2095.89651</v>
      </c>
    </row>
    <row r="7" spans="1:6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Iselin Sæbø Bringedal</cp:lastModifiedBy>
  <dcterms:created xsi:type="dcterms:W3CDTF">2016-01-22T10:09:20Z</dcterms:created>
  <dcterms:modified xsi:type="dcterms:W3CDTF">2018-02-27T14:14:27Z</dcterms:modified>
</cp:coreProperties>
</file>