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ZOCO\GrupsGestio\GRUPS_11\11_VDRRII_rel_int\Publica\E+2016-17 StratPartnership (KA2)\ToWe (CCorcoll)\Financial report Feb17\"/>
    </mc:Choice>
  </mc:AlternateContent>
  <bookViews>
    <workbookView xWindow="0" yWindow="0" windowWidth="25200" windowHeight="11985" tabRatio="756" activeTab="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52511"/>
</workbook>
</file>

<file path=xl/calcChain.xml><?xml version="1.0" encoding="utf-8"?>
<calcChain xmlns="http://schemas.openxmlformats.org/spreadsheetml/2006/main">
  <c r="F47" i="4" l="1"/>
  <c r="F41" i="4"/>
  <c r="F40" i="4"/>
  <c r="F35" i="4"/>
  <c r="F21" i="4"/>
  <c r="F20" i="4"/>
  <c r="F19" i="4"/>
  <c r="F5" i="7" l="1"/>
  <c r="D5" i="7" l="1"/>
  <c r="E5" i="7" s="1"/>
  <c r="E40" i="1" s="1"/>
  <c r="E4" i="7"/>
  <c r="D4" i="7"/>
  <c r="D6" i="7" l="1"/>
  <c r="F4" i="7"/>
  <c r="F6" i="7" s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49" i="4"/>
  <c r="D48" i="4"/>
  <c r="D47" i="4"/>
  <c r="D42" i="4"/>
  <c r="D41" i="4"/>
  <c r="D40" i="4"/>
  <c r="D35" i="4"/>
  <c r="D34" i="4"/>
  <c r="D33" i="4"/>
  <c r="D28" i="4"/>
  <c r="D27" i="4"/>
  <c r="D26" i="4"/>
  <c r="D21" i="4"/>
  <c r="D20" i="4"/>
  <c r="D19" i="4"/>
  <c r="D14" i="4"/>
  <c r="D13" i="4"/>
  <c r="D12" i="4"/>
  <c r="D14" i="1" l="1"/>
  <c r="E14" i="1" s="1"/>
  <c r="D22" i="4"/>
  <c r="D27" i="1" s="1"/>
  <c r="E27" i="1" s="1"/>
  <c r="D29" i="4"/>
  <c r="D50" i="4"/>
  <c r="D43" i="4"/>
  <c r="D36" i="4"/>
  <c r="D15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8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<sst xmlns="http://schemas.openxmlformats.org/spreadsheetml/2006/main" count="231" uniqueCount="97">
  <si>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</si>
  <si>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</si>
  <si>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</si>
  <si>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</si>
  <si>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</si>
  <si>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</si>
  <si>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</si>
  <si>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</si>
  <si>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</si>
  <si>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</si>
  <si>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</si>
  <si>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</si>
  <si>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</si>
  <si>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</si>
  <si>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</si>
  <si>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</si>
  <si>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</si>
  <si>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</si>
  <si>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</si>
  <si>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</si>
  <si>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</si>
  <si>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</si>
  <si>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</si>
  <si>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</si>
  <si>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</si>
  <si>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</si>
  <si>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</si>
  <si>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</si>
  <si>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</si>
  <si>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</si>
  <si>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</si>
  <si>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</si>
  <si>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</si>
  <si>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</si>
  <si>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</si>
  <si>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</si>
  <si>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</si>
  <si>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</si>
  <si>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</si>
  <si>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</si>
  <si>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</si>
  <si>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</si>
  <si>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</si>
  <si>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</si>
  <si>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</si>
  <si>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</si>
  <si>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</si>
  <si>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</si>
  <si>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</si>
  <si>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</si>
  <si>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</si>
  <si>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</si>
  <si>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</si>
  <si>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</si>
  <si>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</si>
  <si>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</si>
  <si>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</si>
  <si>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</si>
  <si>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</si>
  <si>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</si>
  <si>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</si>
  <si>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</si>
  <si>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</si>
  <si>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</si>
  <si>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</si>
  <si>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</si>
  <si>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</si>
  <si>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</si>
  <si>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</si>
  <si>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</si>
  <si>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</si>
  <si>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</si>
  <si>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</si>
  <si>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</si>
  <si>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</si>
  <si>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</si>
  <si>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</si>
  <si>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</si>
  <si>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</si>
  <si>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</si>
  <si>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</si>
  <si>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</si>
  <si>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</si>
  <si>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</si>
  <si>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</si>
  <si>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Expenditure</t>
  </si>
  <si>
    <t>Total EU Grant Claiming</t>
  </si>
  <si>
    <t>November 2016 - February 2017</t>
  </si>
  <si>
    <t>FPCEE Blanquerna. Universitat Ramon Llull</t>
  </si>
  <si>
    <t>Stavanger, January 23-27th, 2017</t>
  </si>
  <si>
    <t>Geis, M. Àngels</t>
  </si>
  <si>
    <t>Flores, Carme</t>
  </si>
  <si>
    <t>Cristina Corcoll</t>
  </si>
  <si>
    <t>Carme Flores</t>
  </si>
  <si>
    <t>Àngels Geis</t>
  </si>
  <si>
    <t>h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</si>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</sst>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0" fontId="0" fillId="0" borderId="15" xfId="0" applyBorder="1" applyAlignment="1"/>
    <xf numFmtId="3" fontId="0" fillId="0" borderId="4" xfId="0" applyNumberFormat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5" fillId="0" borderId="0" xfId="0" applyFont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A8" sqref="A8:XFD8"/>
    </sheetView>
  </sheetViews>
  <sheetFormatPr baseColWidth="10" defaultColWidth="9.140625" defaultRowHeight="15" x14ac:dyDescent="0.25"/>
  <cols>
    <col min="1" max="1" width="36.7109375" customWidth="1"/>
    <col min="2" max="2" width="8.7109375" bestFit="1" customWidth="1"/>
    <col min="3" max="4" width="15.7109375" customWidth="1"/>
    <col min="5" max="5" width="12.85546875" bestFit="1" customWidth="1"/>
  </cols>
  <sheetData>
    <row r="1" spans="1:5" x14ac:dyDescent="0.25">
      <c r="A1" s="38" t="s">
        <v>1</v>
      </c>
      <c r="B1" s="38"/>
      <c r="C1" s="38"/>
      <c r="D1" s="38"/>
    </row>
    <row r="3" spans="1:5" x14ac:dyDescent="0.25">
      <c r="A3" s="11" t="s">
        <v>3</v>
      </c>
      <c r="B3" s="39" t="s">
        <v>88</v>
      </c>
      <c r="C3" s="39"/>
      <c r="D3" s="39"/>
    </row>
    <row r="4" spans="1:5" x14ac:dyDescent="0.25">
      <c r="A4" s="11" t="s">
        <v>2</v>
      </c>
      <c r="B4" s="39" t="s">
        <v>87</v>
      </c>
      <c r="C4" s="39"/>
      <c r="D4" s="39"/>
    </row>
    <row r="6" spans="1:5" x14ac:dyDescent="0.25">
      <c r="A6" s="10" t="s">
        <v>10</v>
      </c>
    </row>
    <row r="8" spans="1:5" s="48" customFormat="1" ht="30" customHeight="1" x14ac:dyDescent="0.25">
      <c r="A8" s="46" t="s">
        <v>4</v>
      </c>
      <c r="B8" s="46" t="s">
        <v>11</v>
      </c>
      <c r="C8" s="46" t="s">
        <v>12</v>
      </c>
      <c r="D8" s="47" t="s">
        <v>13</v>
      </c>
      <c r="E8" s="46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1000</v>
      </c>
      <c r="E9" s="11">
        <f t="shared" ref="E9:E15" si="0">D9</f>
        <v>1000</v>
      </c>
    </row>
    <row r="10" spans="1:5" x14ac:dyDescent="0.25">
      <c r="A10" s="2" t="s">
        <v>6</v>
      </c>
      <c r="B10" s="3">
        <v>575</v>
      </c>
      <c r="C10" s="13">
        <f>C21+C22+C23+C24</f>
        <v>1447.51</v>
      </c>
      <c r="D10" s="13">
        <f>D21+D22+D23+D24</f>
        <v>1150</v>
      </c>
      <c r="E10" s="11">
        <f t="shared" si="0"/>
        <v>1150</v>
      </c>
    </row>
    <row r="11" spans="1:5" x14ac:dyDescent="0.25">
      <c r="A11" s="11" t="s">
        <v>7</v>
      </c>
      <c r="B11" s="3">
        <v>137</v>
      </c>
      <c r="C11" s="13">
        <v>0</v>
      </c>
      <c r="D11" s="13">
        <f>E25+E26+E27+E28+E29+E30+E31</f>
        <v>1274.1000000000001</v>
      </c>
      <c r="E11" s="11">
        <f t="shared" si="0"/>
        <v>1274.1000000000001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3424.1000000000004</v>
      </c>
    </row>
    <row r="19" spans="1:5" s="48" customFormat="1" ht="30" customHeight="1" x14ac:dyDescent="0.25">
      <c r="A19" s="46" t="s">
        <v>4</v>
      </c>
      <c r="B19" s="46" t="s">
        <v>11</v>
      </c>
      <c r="C19" s="46" t="s">
        <v>12</v>
      </c>
      <c r="D19" s="46" t="s">
        <v>13</v>
      </c>
      <c r="E19" s="46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1000</v>
      </c>
      <c r="E20" s="11">
        <f t="shared" ref="E20:E39" si="1">D20</f>
        <v>1000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1447.51</v>
      </c>
      <c r="D23" s="13">
        <f>'Transnational Meetings'!E18:E18</f>
        <v>1150</v>
      </c>
      <c r="E23" s="11">
        <f t="shared" si="1"/>
        <v>1150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137</v>
      </c>
      <c r="C25" s="13"/>
      <c r="D25" s="13">
        <f>'Intellectual Outputs'!D8:D8</f>
        <v>0</v>
      </c>
      <c r="E25" s="11">
        <f t="shared" si="1"/>
        <v>0</v>
      </c>
    </row>
    <row r="26" spans="1:5" x14ac:dyDescent="0.25">
      <c r="A26" s="11" t="s">
        <v>65</v>
      </c>
      <c r="B26" s="20">
        <v>137</v>
      </c>
      <c r="C26" s="11"/>
      <c r="D26" s="13">
        <f>'Intellectual Outputs'!D15:D15</f>
        <v>0</v>
      </c>
      <c r="E26" s="11">
        <f t="shared" si="1"/>
        <v>0</v>
      </c>
    </row>
    <row r="27" spans="1:5" x14ac:dyDescent="0.25">
      <c r="A27" s="19" t="s">
        <v>67</v>
      </c>
      <c r="B27" s="20">
        <v>137</v>
      </c>
      <c r="C27" s="11"/>
      <c r="D27" s="13">
        <f>'Intellectual Outputs'!D22:D22</f>
        <v>424.7</v>
      </c>
      <c r="E27" s="11">
        <f t="shared" si="1"/>
        <v>424.7</v>
      </c>
    </row>
    <row r="28" spans="1:5" x14ac:dyDescent="0.25">
      <c r="A28" s="6" t="s">
        <v>68</v>
      </c>
      <c r="B28" s="20">
        <v>137</v>
      </c>
      <c r="C28" s="13"/>
      <c r="D28" s="13">
        <f>'Intellectual Outputs'!D29:D29</f>
        <v>0</v>
      </c>
      <c r="E28" s="11">
        <f t="shared" si="1"/>
        <v>0</v>
      </c>
    </row>
    <row r="29" spans="1:5" x14ac:dyDescent="0.25">
      <c r="A29" s="6" t="s">
        <v>69</v>
      </c>
      <c r="B29" s="3">
        <v>137</v>
      </c>
      <c r="C29" s="13"/>
      <c r="D29" s="13">
        <f>'Intellectual Outputs'!D36:D36</f>
        <v>274</v>
      </c>
      <c r="E29" s="11">
        <f t="shared" si="1"/>
        <v>274</v>
      </c>
    </row>
    <row r="30" spans="1:5" x14ac:dyDescent="0.25">
      <c r="A30" s="6" t="s">
        <v>70</v>
      </c>
      <c r="B30" s="3">
        <v>137</v>
      </c>
      <c r="C30" s="13"/>
      <c r="D30" s="13">
        <f>'Intellectual Outputs'!D43:D43</f>
        <v>520.6</v>
      </c>
      <c r="E30" s="11">
        <f t="shared" si="1"/>
        <v>520.6</v>
      </c>
    </row>
    <row r="31" spans="1:5" x14ac:dyDescent="0.25">
      <c r="A31" s="6" t="s">
        <v>71</v>
      </c>
      <c r="B31" s="3">
        <v>137</v>
      </c>
      <c r="C31" s="13"/>
      <c r="D31" s="13">
        <f>'Intellectual Outputs'!D50:D50</f>
        <v>54.800000000000004</v>
      </c>
      <c r="E31" s="11">
        <f t="shared" si="1"/>
        <v>54.800000000000004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>'Exceptional Costs'!E5</f>
        <v>0</v>
      </c>
    </row>
  </sheetData>
  <mergeCells count="3">
    <mergeCell ref="A1:D1"/>
    <mergeCell ref="B4:D4"/>
    <mergeCell ref="B3:D3"/>
  </mergeCells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8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3" spans="1:8" x14ac:dyDescent="0.25">
      <c r="A3" s="39" t="s">
        <v>5</v>
      </c>
      <c r="B3" s="39"/>
      <c r="C3" s="39" t="s">
        <v>17</v>
      </c>
      <c r="D3" s="39"/>
      <c r="E3" s="3" t="s">
        <v>16</v>
      </c>
    </row>
    <row r="4" spans="1:8" x14ac:dyDescent="0.25">
      <c r="A4" s="3" t="s">
        <v>15</v>
      </c>
      <c r="B4" s="3">
        <v>250</v>
      </c>
      <c r="C4" s="39">
        <v>4</v>
      </c>
      <c r="D4" s="39"/>
      <c r="E4" s="3">
        <f>B4*C4</f>
        <v>1000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18" sqref="D18"/>
    </sheetView>
  </sheetViews>
  <sheetFormatPr baseColWidth="10" defaultColWidth="9.140625" defaultRowHeight="15" x14ac:dyDescent="0.25"/>
  <cols>
    <col min="1" max="1" width="22.5703125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8" t="s">
        <v>18</v>
      </c>
      <c r="B1" s="38"/>
      <c r="C1" s="38"/>
      <c r="D1" s="38"/>
      <c r="E1" s="38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  <c r="C14" t="s">
        <v>89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 t="s">
        <v>91</v>
      </c>
      <c r="B16" s="3">
        <v>575</v>
      </c>
      <c r="C16" s="11">
        <v>774.2</v>
      </c>
      <c r="D16" s="11">
        <v>575</v>
      </c>
      <c r="E16" s="11">
        <f>D16</f>
        <v>575</v>
      </c>
    </row>
    <row r="17" spans="1:5" ht="15.75" thickBot="1" x14ac:dyDescent="0.3">
      <c r="A17" s="11" t="s">
        <v>90</v>
      </c>
      <c r="B17" s="3">
        <v>575</v>
      </c>
      <c r="C17" s="11">
        <v>673.31</v>
      </c>
      <c r="D17" s="11">
        <v>575</v>
      </c>
      <c r="E17" s="15">
        <f>D17</f>
        <v>575</v>
      </c>
    </row>
    <row r="18" spans="1:5" ht="16.5" thickTop="1" thickBot="1" x14ac:dyDescent="0.3">
      <c r="A18" s="11"/>
      <c r="B18" s="3"/>
      <c r="C18" s="3">
        <f>SUM(C16:C17)</f>
        <v>1447.51</v>
      </c>
      <c r="D18" s="3">
        <f>SUM(D16:D17)</f>
        <v>1150</v>
      </c>
      <c r="E18" s="16">
        <f>SUM(E16:E17)</f>
        <v>1150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8" workbookViewId="0">
      <selection activeCell="A51" sqref="A51:XFD51"/>
    </sheetView>
  </sheetViews>
  <sheetFormatPr baseColWidth="10"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  <col min="5" max="6" width="9.140625" style="43"/>
  </cols>
  <sheetData>
    <row r="1" spans="1:4" x14ac:dyDescent="0.25">
      <c r="A1" s="38" t="s">
        <v>24</v>
      </c>
      <c r="B1" s="38"/>
      <c r="C1" s="38"/>
      <c r="D1" s="38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 t="s">
        <v>92</v>
      </c>
      <c r="B5" s="3">
        <v>137</v>
      </c>
      <c r="C5" s="11">
        <v>0</v>
      </c>
      <c r="D5" s="11">
        <f>B5*C5</f>
        <v>0</v>
      </c>
    </row>
    <row r="6" spans="1:4" x14ac:dyDescent="0.25">
      <c r="A6" s="11" t="s">
        <v>93</v>
      </c>
      <c r="B6" s="3">
        <v>137</v>
      </c>
      <c r="C6" s="11">
        <v>0</v>
      </c>
      <c r="D6" s="11">
        <f>B6*C6</f>
        <v>0</v>
      </c>
    </row>
    <row r="7" spans="1:4" ht="15.75" thickBot="1" x14ac:dyDescent="0.3">
      <c r="A7" s="11" t="s">
        <v>94</v>
      </c>
      <c r="B7" s="3">
        <v>137</v>
      </c>
      <c r="C7" s="11">
        <v>0</v>
      </c>
      <c r="D7" s="11">
        <f>B7*C7</f>
        <v>0</v>
      </c>
    </row>
    <row r="8" spans="1:4" ht="16.5" thickTop="1" thickBot="1" x14ac:dyDescent="0.3">
      <c r="A8" s="3"/>
      <c r="B8" s="3"/>
      <c r="C8" s="3"/>
      <c r="D8" s="16">
        <f>SUM(D5:D7)</f>
        <v>0</v>
      </c>
    </row>
    <row r="9" spans="1:4" ht="15.75" thickTop="1" x14ac:dyDescent="0.25"/>
    <row r="10" spans="1:4" x14ac:dyDescent="0.25">
      <c r="A10" t="s">
        <v>28</v>
      </c>
    </row>
    <row r="11" spans="1:4" x14ac:dyDescent="0.25">
      <c r="A11" s="11" t="s">
        <v>26</v>
      </c>
      <c r="B11" s="3" t="s">
        <v>11</v>
      </c>
      <c r="C11" s="11" t="s">
        <v>27</v>
      </c>
      <c r="D11" s="11" t="s">
        <v>14</v>
      </c>
    </row>
    <row r="12" spans="1:4" x14ac:dyDescent="0.25">
      <c r="A12" s="37" t="s">
        <v>92</v>
      </c>
      <c r="B12" s="3">
        <v>137</v>
      </c>
      <c r="C12" s="11">
        <v>0</v>
      </c>
      <c r="D12" s="11">
        <f>B12*C12</f>
        <v>0</v>
      </c>
    </row>
    <row r="13" spans="1:4" x14ac:dyDescent="0.25">
      <c r="A13" s="37" t="s">
        <v>93</v>
      </c>
      <c r="B13" s="3">
        <v>137</v>
      </c>
      <c r="C13" s="11">
        <v>0</v>
      </c>
      <c r="D13" s="11">
        <f>B13*C13</f>
        <v>0</v>
      </c>
    </row>
    <row r="14" spans="1:4" ht="15.75" thickBot="1" x14ac:dyDescent="0.3">
      <c r="A14" s="37" t="s">
        <v>94</v>
      </c>
      <c r="B14" s="3">
        <v>137</v>
      </c>
      <c r="C14" s="11">
        <v>0</v>
      </c>
      <c r="D14" s="11">
        <f>B14*C14</f>
        <v>0</v>
      </c>
    </row>
    <row r="15" spans="1:4" ht="16.5" thickTop="1" thickBot="1" x14ac:dyDescent="0.3">
      <c r="A15" s="3"/>
      <c r="B15" s="3"/>
      <c r="C15" s="3"/>
      <c r="D15" s="16">
        <f>SUM(D12:D14)</f>
        <v>0</v>
      </c>
    </row>
    <row r="16" spans="1:4" ht="15.75" thickTop="1" x14ac:dyDescent="0.25"/>
    <row r="17" spans="1:6" x14ac:dyDescent="0.25">
      <c r="A17" t="s">
        <v>29</v>
      </c>
    </row>
    <row r="18" spans="1:6" x14ac:dyDescent="0.25">
      <c r="A18" s="11" t="s">
        <v>26</v>
      </c>
      <c r="B18" s="3" t="s">
        <v>11</v>
      </c>
      <c r="C18" s="11" t="s">
        <v>27</v>
      </c>
      <c r="D18" s="11" t="s">
        <v>14</v>
      </c>
      <c r="E18" s="44" t="s">
        <v>95</v>
      </c>
      <c r="F18" s="45" t="s">
        <v>96</v>
      </c>
    </row>
    <row r="19" spans="1:6" x14ac:dyDescent="0.25">
      <c r="A19" s="37" t="s">
        <v>92</v>
      </c>
      <c r="B19" s="3">
        <v>137</v>
      </c>
      <c r="C19" s="11">
        <v>1.3</v>
      </c>
      <c r="D19" s="11">
        <f>B19*C19</f>
        <v>178.1</v>
      </c>
      <c r="E19" s="43">
        <v>10</v>
      </c>
      <c r="F19" s="43">
        <f>E19/7.5</f>
        <v>1.3333333333333333</v>
      </c>
    </row>
    <row r="20" spans="1:6" x14ac:dyDescent="0.25">
      <c r="A20" s="37" t="s">
        <v>93</v>
      </c>
      <c r="B20" s="3">
        <v>137</v>
      </c>
      <c r="C20" s="11">
        <v>0.9</v>
      </c>
      <c r="D20" s="11">
        <f>B20*C20</f>
        <v>123.3</v>
      </c>
      <c r="E20" s="43">
        <v>7</v>
      </c>
      <c r="F20" s="43">
        <f t="shared" ref="F20:F21" si="0">E20/7.5</f>
        <v>0.93333333333333335</v>
      </c>
    </row>
    <row r="21" spans="1:6" ht="15.75" thickBot="1" x14ac:dyDescent="0.3">
      <c r="A21" s="37" t="s">
        <v>94</v>
      </c>
      <c r="B21" s="3">
        <v>137</v>
      </c>
      <c r="C21" s="11">
        <v>0.9</v>
      </c>
      <c r="D21" s="11">
        <f>B21*C21</f>
        <v>123.3</v>
      </c>
      <c r="E21" s="43">
        <v>7</v>
      </c>
      <c r="F21" s="43">
        <f t="shared" si="0"/>
        <v>0.93333333333333335</v>
      </c>
    </row>
    <row r="22" spans="1:6" ht="16.5" thickTop="1" thickBot="1" x14ac:dyDescent="0.3">
      <c r="A22" s="3"/>
      <c r="B22" s="3"/>
      <c r="C22" s="3"/>
      <c r="D22" s="16">
        <f>SUM(D19:D21)</f>
        <v>424.7</v>
      </c>
    </row>
    <row r="23" spans="1:6" ht="15.75" thickTop="1" x14ac:dyDescent="0.25"/>
    <row r="24" spans="1:6" x14ac:dyDescent="0.25">
      <c r="A24" t="s">
        <v>30</v>
      </c>
    </row>
    <row r="25" spans="1:6" x14ac:dyDescent="0.25">
      <c r="A25" s="11" t="s">
        <v>26</v>
      </c>
      <c r="B25" s="3" t="s">
        <v>11</v>
      </c>
      <c r="C25" s="11" t="s">
        <v>27</v>
      </c>
      <c r="D25" s="11" t="s">
        <v>14</v>
      </c>
    </row>
    <row r="26" spans="1:6" x14ac:dyDescent="0.25">
      <c r="A26" s="37" t="s">
        <v>92</v>
      </c>
      <c r="B26" s="3">
        <v>137</v>
      </c>
      <c r="C26" s="11">
        <v>0</v>
      </c>
      <c r="D26" s="11">
        <f>B26*C26</f>
        <v>0</v>
      </c>
    </row>
    <row r="27" spans="1:6" x14ac:dyDescent="0.25">
      <c r="A27" s="37" t="s">
        <v>93</v>
      </c>
      <c r="B27" s="3">
        <v>137</v>
      </c>
      <c r="C27" s="11">
        <v>0</v>
      </c>
      <c r="D27" s="11">
        <f>B27*C27</f>
        <v>0</v>
      </c>
    </row>
    <row r="28" spans="1:6" ht="15.75" thickBot="1" x14ac:dyDescent="0.3">
      <c r="A28" s="37" t="s">
        <v>94</v>
      </c>
      <c r="B28" s="3">
        <v>137</v>
      </c>
      <c r="C28" s="11">
        <v>0</v>
      </c>
      <c r="D28" s="11">
        <f>B28*C28</f>
        <v>0</v>
      </c>
    </row>
    <row r="29" spans="1:6" ht="16.5" thickTop="1" thickBot="1" x14ac:dyDescent="0.3">
      <c r="A29" s="3"/>
      <c r="B29" s="3"/>
      <c r="C29" s="3"/>
      <c r="D29" s="16">
        <f>SUM(D26:D28)</f>
        <v>0</v>
      </c>
    </row>
    <row r="30" spans="1:6" ht="15.75" thickTop="1" x14ac:dyDescent="0.25"/>
    <row r="31" spans="1:6" x14ac:dyDescent="0.25">
      <c r="A31" t="s">
        <v>31</v>
      </c>
    </row>
    <row r="32" spans="1:6" x14ac:dyDescent="0.25">
      <c r="A32" s="11" t="s">
        <v>26</v>
      </c>
      <c r="B32" s="3" t="s">
        <v>11</v>
      </c>
      <c r="C32" s="11" t="s">
        <v>27</v>
      </c>
      <c r="D32" s="11" t="s">
        <v>14</v>
      </c>
      <c r="E32" s="44" t="s">
        <v>95</v>
      </c>
      <c r="F32" s="45" t="s">
        <v>96</v>
      </c>
    </row>
    <row r="33" spans="1:6" x14ac:dyDescent="0.25">
      <c r="A33" s="37" t="s">
        <v>92</v>
      </c>
      <c r="B33" s="3">
        <v>137</v>
      </c>
      <c r="C33" s="11">
        <v>0</v>
      </c>
      <c r="D33" s="11">
        <f>B33*C33</f>
        <v>0</v>
      </c>
    </row>
    <row r="34" spans="1:6" x14ac:dyDescent="0.25">
      <c r="A34" s="37" t="s">
        <v>93</v>
      </c>
      <c r="B34" s="3">
        <v>137</v>
      </c>
      <c r="C34" s="11">
        <v>0</v>
      </c>
      <c r="D34" s="11">
        <f>B34*C34</f>
        <v>0</v>
      </c>
    </row>
    <row r="35" spans="1:6" ht="15.75" thickBot="1" x14ac:dyDescent="0.3">
      <c r="A35" s="37" t="s">
        <v>94</v>
      </c>
      <c r="B35" s="3">
        <v>137</v>
      </c>
      <c r="C35" s="11">
        <v>2</v>
      </c>
      <c r="D35" s="11">
        <f>B35*C35</f>
        <v>274</v>
      </c>
      <c r="E35" s="43">
        <v>15.5</v>
      </c>
      <c r="F35" s="43">
        <f t="shared" ref="F35" si="1">E35/7.5</f>
        <v>2.0666666666666669</v>
      </c>
    </row>
    <row r="36" spans="1:6" ht="16.5" thickTop="1" thickBot="1" x14ac:dyDescent="0.3">
      <c r="A36" s="3"/>
      <c r="B36" s="3"/>
      <c r="C36" s="3"/>
      <c r="D36" s="16">
        <f>SUM(D33:D35)</f>
        <v>274</v>
      </c>
    </row>
    <row r="37" spans="1:6" ht="15.75" thickTop="1" x14ac:dyDescent="0.25"/>
    <row r="38" spans="1:6" x14ac:dyDescent="0.25">
      <c r="A38" t="s">
        <v>32</v>
      </c>
    </row>
    <row r="39" spans="1:6" x14ac:dyDescent="0.25">
      <c r="A39" s="11" t="s">
        <v>26</v>
      </c>
      <c r="B39" s="3" t="s">
        <v>11</v>
      </c>
      <c r="C39" s="11" t="s">
        <v>27</v>
      </c>
      <c r="D39" s="11" t="s">
        <v>14</v>
      </c>
      <c r="E39" s="44" t="s">
        <v>95</v>
      </c>
      <c r="F39" s="45" t="s">
        <v>96</v>
      </c>
    </row>
    <row r="40" spans="1:6" x14ac:dyDescent="0.25">
      <c r="A40" s="37" t="s">
        <v>92</v>
      </c>
      <c r="B40" s="3">
        <v>137</v>
      </c>
      <c r="C40" s="11">
        <v>1.8</v>
      </c>
      <c r="D40" s="11">
        <f>B40*C40</f>
        <v>246.6</v>
      </c>
      <c r="E40" s="43">
        <v>14</v>
      </c>
      <c r="F40" s="43">
        <f>E40/7.5</f>
        <v>1.8666666666666667</v>
      </c>
    </row>
    <row r="41" spans="1:6" x14ac:dyDescent="0.25">
      <c r="A41" s="37" t="s">
        <v>93</v>
      </c>
      <c r="B41" s="3">
        <v>137</v>
      </c>
      <c r="C41" s="11">
        <v>2</v>
      </c>
      <c r="D41" s="11">
        <f>B41*C41</f>
        <v>274</v>
      </c>
      <c r="E41" s="43">
        <v>15.5</v>
      </c>
      <c r="F41" s="43">
        <f t="shared" ref="F41" si="2">E41/7.5</f>
        <v>2.0666666666666669</v>
      </c>
    </row>
    <row r="42" spans="1:6" ht="15.75" thickBot="1" x14ac:dyDescent="0.3">
      <c r="A42" s="37" t="s">
        <v>94</v>
      </c>
      <c r="B42" s="3">
        <v>137</v>
      </c>
      <c r="C42" s="11">
        <v>0</v>
      </c>
      <c r="D42" s="11">
        <f>B42*C42</f>
        <v>0</v>
      </c>
    </row>
    <row r="43" spans="1:6" ht="16.5" thickTop="1" thickBot="1" x14ac:dyDescent="0.3">
      <c r="A43" s="3"/>
      <c r="B43" s="3"/>
      <c r="C43" s="3"/>
      <c r="D43" s="16">
        <f>SUM(D40:D42)</f>
        <v>520.6</v>
      </c>
    </row>
    <row r="44" spans="1:6" ht="15.75" thickTop="1" x14ac:dyDescent="0.25"/>
    <row r="45" spans="1:6" x14ac:dyDescent="0.25">
      <c r="A45" t="s">
        <v>33</v>
      </c>
    </row>
    <row r="46" spans="1:6" x14ac:dyDescent="0.25">
      <c r="A46" s="11" t="s">
        <v>26</v>
      </c>
      <c r="B46" s="3" t="s">
        <v>11</v>
      </c>
      <c r="C46" s="11" t="s">
        <v>27</v>
      </c>
      <c r="D46" s="11" t="s">
        <v>14</v>
      </c>
      <c r="E46" s="44" t="s">
        <v>95</v>
      </c>
      <c r="F46" s="45" t="s">
        <v>96</v>
      </c>
    </row>
    <row r="47" spans="1:6" x14ac:dyDescent="0.25">
      <c r="A47" s="37" t="s">
        <v>92</v>
      </c>
      <c r="B47" s="3">
        <v>137</v>
      </c>
      <c r="C47" s="11">
        <v>0.4</v>
      </c>
      <c r="D47" s="11">
        <f>B47*C47</f>
        <v>54.800000000000004</v>
      </c>
      <c r="E47" s="43">
        <v>3</v>
      </c>
      <c r="F47" s="43">
        <f>E47/7.5</f>
        <v>0.4</v>
      </c>
    </row>
    <row r="48" spans="1:6" x14ac:dyDescent="0.25">
      <c r="A48" s="37" t="s">
        <v>93</v>
      </c>
      <c r="B48" s="3">
        <v>137</v>
      </c>
      <c r="C48" s="11">
        <v>0</v>
      </c>
      <c r="D48" s="11">
        <f>B48*C48</f>
        <v>0</v>
      </c>
    </row>
    <row r="49" spans="1:4" ht="15.75" thickBot="1" x14ac:dyDescent="0.3">
      <c r="A49" s="37" t="s">
        <v>94</v>
      </c>
      <c r="B49" s="3">
        <v>137</v>
      </c>
      <c r="C49" s="11">
        <v>0</v>
      </c>
      <c r="D49" s="11">
        <f>B49*C49</f>
        <v>0</v>
      </c>
    </row>
    <row r="50" spans="1:4" ht="16.5" thickTop="1" thickBot="1" x14ac:dyDescent="0.3">
      <c r="A50" s="3"/>
      <c r="B50" s="3"/>
      <c r="C50" s="3"/>
      <c r="D50" s="16">
        <f>SUM(D47:D49)</f>
        <v>54.800000000000004</v>
      </c>
    </row>
    <row r="51" spans="1:4" ht="15.75" thickTop="1" x14ac:dyDescent="0.25">
      <c r="A51" s="49"/>
      <c r="B51" s="49"/>
      <c r="C51" s="49"/>
      <c r="D51" s="17"/>
    </row>
    <row r="52" spans="1:4" x14ac:dyDescent="0.25">
      <c r="A52" s="49"/>
      <c r="B52" s="49"/>
      <c r="C52" s="49"/>
      <c r="D52" s="17"/>
    </row>
    <row r="54" spans="1:4" x14ac:dyDescent="0.25">
      <c r="A54" s="3" t="s">
        <v>35</v>
      </c>
    </row>
    <row r="55" spans="1:4" x14ac:dyDescent="0.25">
      <c r="A55" s="3" t="s">
        <v>25</v>
      </c>
    </row>
    <row r="56" spans="1:4" x14ac:dyDescent="0.25">
      <c r="A56" s="3" t="s">
        <v>28</v>
      </c>
    </row>
    <row r="57" spans="1:4" x14ac:dyDescent="0.25">
      <c r="A57" s="3" t="s">
        <v>29</v>
      </c>
    </row>
    <row r="58" spans="1:4" x14ac:dyDescent="0.25">
      <c r="A58" s="3" t="s">
        <v>30</v>
      </c>
    </row>
    <row r="59" spans="1:4" x14ac:dyDescent="0.25">
      <c r="A59" s="3" t="s">
        <v>31</v>
      </c>
    </row>
    <row r="60" spans="1:4" x14ac:dyDescent="0.25">
      <c r="A60" s="3" t="s">
        <v>32</v>
      </c>
    </row>
    <row r="61" spans="1:4" x14ac:dyDescent="0.25">
      <c r="A61" s="3" t="s">
        <v>33</v>
      </c>
    </row>
  </sheetData>
  <mergeCells count="1">
    <mergeCell ref="A1:D1"/>
  </mergeCell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B1" workbookViewId="0">
      <selection activeCell="G20" sqref="G20"/>
    </sheetView>
  </sheetViews>
  <sheetFormatPr baseColWidth="10"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ht="60.75" customHeight="1" x14ac:dyDescent="0.25">
      <c r="A1" s="38" t="s">
        <v>36</v>
      </c>
      <c r="B1" s="38"/>
      <c r="C1" s="38"/>
      <c r="D1" s="38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8" t="s">
        <v>51</v>
      </c>
      <c r="B1" s="38"/>
      <c r="C1" s="38"/>
      <c r="D1" s="38"/>
      <c r="E1" s="38"/>
    </row>
    <row r="3" spans="1:6" x14ac:dyDescent="0.25">
      <c r="A3" s="40" t="s">
        <v>49</v>
      </c>
      <c r="B3" s="41"/>
      <c r="C3" s="42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38" t="s">
        <v>52</v>
      </c>
      <c r="B12" s="38"/>
      <c r="C12" s="38"/>
      <c r="D12" s="38"/>
      <c r="E12" s="38"/>
    </row>
    <row r="14" spans="1:6" x14ac:dyDescent="0.25">
      <c r="A14" s="40" t="s">
        <v>49</v>
      </c>
      <c r="B14" s="41"/>
      <c r="C14" s="42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40" t="s">
        <v>51</v>
      </c>
      <c r="B33" s="41"/>
      <c r="C33" s="41"/>
      <c r="D33" s="41"/>
      <c r="E33" s="42"/>
    </row>
    <row r="35" spans="1:6" x14ac:dyDescent="0.25">
      <c r="A35" s="38" t="s">
        <v>53</v>
      </c>
      <c r="B35" s="38"/>
      <c r="C35" s="38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  <col min="5" max="5" width="19.42578125" customWidth="1"/>
  </cols>
  <sheetData>
    <row r="1" spans="1:6" x14ac:dyDescent="0.25">
      <c r="A1" s="38" t="s">
        <v>54</v>
      </c>
      <c r="B1" s="38"/>
      <c r="C1" s="38"/>
      <c r="D1" s="38"/>
    </row>
    <row r="2" spans="1:6" x14ac:dyDescent="0.25">
      <c r="A2" s="28" t="s">
        <v>84</v>
      </c>
    </row>
    <row r="3" spans="1:6" x14ac:dyDescent="0.25">
      <c r="A3" s="13"/>
      <c r="B3" s="11" t="s">
        <v>58</v>
      </c>
      <c r="C3" s="3" t="s">
        <v>85</v>
      </c>
      <c r="D3" s="29" t="s">
        <v>59</v>
      </c>
      <c r="E3" s="30" t="s">
        <v>86</v>
      </c>
      <c r="F3" s="26" t="s">
        <v>14</v>
      </c>
    </row>
    <row r="4" spans="1:6" x14ac:dyDescent="0.25">
      <c r="A4" s="11" t="s">
        <v>56</v>
      </c>
      <c r="B4" s="11">
        <v>9180</v>
      </c>
      <c r="C4" s="31"/>
      <c r="D4" s="27">
        <f>C4/100*25</f>
        <v>0</v>
      </c>
      <c r="E4" s="32">
        <f>C4</f>
        <v>0</v>
      </c>
      <c r="F4" s="33">
        <f>C4+D4</f>
        <v>0</v>
      </c>
    </row>
    <row r="5" spans="1:6" ht="15.75" thickBot="1" x14ac:dyDescent="0.3">
      <c r="A5" s="11" t="s">
        <v>55</v>
      </c>
      <c r="B5" s="11">
        <v>8235</v>
      </c>
      <c r="C5" s="31"/>
      <c r="D5" s="34">
        <f>C5/100*25</f>
        <v>0</v>
      </c>
      <c r="E5" s="32">
        <f>C5-D5</f>
        <v>0</v>
      </c>
      <c r="F5" s="36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5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Servei d'Informàtica FB</cp:lastModifiedBy>
  <cp:lastPrinted>2017-03-03T09:32:50Z</cp:lastPrinted>
  <dcterms:created xsi:type="dcterms:W3CDTF">2016-01-22T10:09:20Z</dcterms:created>
  <dcterms:modified xsi:type="dcterms:W3CDTF">2017-03-03T09:32:51Z</dcterms:modified>
</cp:coreProperties>
</file>