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6975" tabRatio="756" activeTab="2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45621"/>
</workbook>
</file>

<file path=xl/calcChain.xml><?xml version="1.0" encoding="utf-8"?>
<calcChain xmlns="http://schemas.openxmlformats.org/spreadsheetml/2006/main">
  <c r="F5" i="7" l="1"/>
  <c r="D5" i="7" l="1"/>
  <c r="E5" i="7" s="1"/>
  <c r="E40" i="1" s="1"/>
  <c r="E4" i="7"/>
  <c r="D4" i="7"/>
  <c r="D6" i="7" l="1"/>
  <c r="F4" i="7"/>
  <c r="F6" i="7" s="1"/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23" i="1" s="1"/>
  <c r="C6" i="3"/>
  <c r="C21" i="1" s="1"/>
  <c r="C12" i="3"/>
  <c r="C22" i="1" s="1"/>
  <c r="C10" i="1" l="1"/>
  <c r="D15" i="1"/>
  <c r="E15" i="1" s="1"/>
  <c r="E4" i="5" l="1"/>
  <c r="E20" i="5"/>
  <c r="D35" i="1" s="1"/>
  <c r="E35" i="1" s="1"/>
  <c r="D33" i="1"/>
  <c r="E33" i="1" s="1"/>
  <c r="E15" i="5"/>
  <c r="D34" i="1" s="1"/>
  <c r="E34" i="1" s="1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F54" i="6"/>
  <c r="J4" i="5"/>
  <c r="I5" i="5" s="1"/>
  <c r="D32" i="1" s="1"/>
  <c r="E32" i="1" s="1"/>
  <c r="D12" i="1" s="1"/>
  <c r="E12" i="1" s="1"/>
  <c r="E10" i="6"/>
  <c r="D24" i="6" s="1"/>
  <c r="F21" i="6"/>
  <c r="E42" i="6"/>
  <c r="C26" i="6" l="1"/>
  <c r="D25" i="6"/>
  <c r="D36" i="1"/>
  <c r="E36" i="1" s="1"/>
  <c r="D59" i="6"/>
  <c r="D39" i="1"/>
  <c r="E39" i="1" s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<sst xmlns="http://schemas.openxmlformats.org/spreadsheetml/2006/main" count="211" uniqueCount="91">
  <si>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</si>
  <si>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</si>
  <si>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</si>
  <si>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</si>
  <si>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</si>
  <si>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</si>
  <si>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</si>
  <si>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</si>
  <si>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</si>
  <si>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</si>
  <si>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</si>
  <si>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</si>
  <si>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</si>
  <si>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</si>
  <si>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</si>
  <si>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</si>
  <si>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</si>
  <si>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</si>
  <si>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</si>
  <si>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</si>
  <si>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</si>
  <si>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</si>
  <si>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</si>
  <si>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</si>
  <si>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</si>
  <si>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</si>
  <si>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</si>
  <si>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</si>
  <si>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</si>
  <si>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</si>
  <si>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</si>
  <si>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</si>
  <si>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</si>
  <si>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</si>
  <si>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</si>
  <si>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</si>
  <si>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</si>
  <si>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</si>
  <si>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</si>
  <si>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</si>
  <si>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</si>
  <si>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</si>
  <si>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</si>
  <si>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</si>
  <si>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</si>
  <si>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</si>
  <si>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</si>
  <si>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</si>
  <si>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</si>
  <si>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</si>
  <si>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</si>
  <si>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</si>
  <si>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</si>
  <si>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</si>
  <si>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</si>
  <si>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</si>
  <si>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</si>
  <si>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</si>
  <si>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</si>
  <si>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</si>
  <si>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</si>
  <si>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</si>
  <si>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</si>
  <si>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</si>
  <si>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</si>
  <si>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</si>
  <si>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</si>
  <si>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</si>
  <si>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</si>
  <si>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</si>
  <si>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</si>
  <si>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</si>
  <si>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</si>
  <si>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</si>
  <si>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</si>
  <si>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</si>
  <si>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</si>
  <si>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</si>
  <si>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</si>
  <si>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</si>
  <si>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</si>
  <si>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</si>
  <si>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</si>
  <si>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</si>
  <si>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</si>
  <si>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Expenditure</t>
  </si>
  <si>
    <t>Total EU Grant Claiming</t>
  </si>
  <si>
    <t>November 2016 - February 2017</t>
  </si>
  <si>
    <t xml:space="preserve">Mireia Miralpeix </t>
  </si>
  <si>
    <t>Mª Àngels Domènech</t>
  </si>
  <si>
    <t xml:space="preserve">Mª Jose Riella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</si>
</sst>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/>
    <xf numFmtId="9" fontId="0" fillId="0" borderId="3" xfId="0" applyNumberFormat="1" applyBorder="1" applyAlignment="1"/>
    <xf numFmtId="0" fontId="0" fillId="0" borderId="13" xfId="0" applyFill="1" applyBorder="1"/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 applyAlignment="1"/>
    <xf numFmtId="0" fontId="0" fillId="0" borderId="14" xfId="0" applyBorder="1" applyAlignment="1"/>
    <xf numFmtId="0" fontId="0" fillId="0" borderId="15" xfId="0" applyBorder="1" applyAlignment="1"/>
    <xf numFmtId="3" fontId="0" fillId="0" borderId="4" xfId="0" applyNumberFormat="1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workbookViewId="0">
      <selection activeCell="I7" sqref="I7"/>
    </sheetView>
  </sheetViews>
  <sheetFormatPr defaultColWidth="9.140625"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39" t="s">
        <v>1</v>
      </c>
      <c r="B1" s="39"/>
      <c r="C1" s="39"/>
      <c r="D1" s="39"/>
    </row>
    <row r="3" spans="1:5" x14ac:dyDescent="0.25">
      <c r="A3" s="11" t="s">
        <v>3</v>
      </c>
      <c r="B3" s="40"/>
      <c r="C3" s="40"/>
      <c r="D3" s="40"/>
    </row>
    <row r="4" spans="1:5" x14ac:dyDescent="0.25">
      <c r="A4" s="11" t="s">
        <v>2</v>
      </c>
      <c r="B4" s="40" t="s">
        <v>87</v>
      </c>
      <c r="C4" s="40"/>
      <c r="D4" s="40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250</v>
      </c>
      <c r="C9" s="13">
        <v>0</v>
      </c>
      <c r="D9" s="13">
        <f>D20</f>
        <v>1000</v>
      </c>
      <c r="E9" s="11">
        <f t="shared" ref="E9:E15" si="0">D9</f>
        <v>1000</v>
      </c>
    </row>
    <row r="10" spans="1:5" x14ac:dyDescent="0.25">
      <c r="A10" s="2" t="s">
        <v>6</v>
      </c>
      <c r="B10" s="3">
        <v>575</v>
      </c>
      <c r="C10" s="13">
        <f>C21+C22+C23+C24</f>
        <v>499.97</v>
      </c>
      <c r="D10" s="13">
        <f>D21+D22+D23+D24</f>
        <v>499.97</v>
      </c>
      <c r="E10" s="11">
        <f t="shared" si="0"/>
        <v>499.97</v>
      </c>
    </row>
    <row r="11" spans="1:5" x14ac:dyDescent="0.25">
      <c r="A11" s="11" t="s">
        <v>7</v>
      </c>
      <c r="B11" s="3">
        <v>137</v>
      </c>
      <c r="C11" s="13">
        <v>0</v>
      </c>
      <c r="D11" s="13">
        <f>E25+E26+E27+E28+E29+E30+E31</f>
        <v>1835.7999999999452</v>
      </c>
      <c r="E11" s="11">
        <f t="shared" si="0"/>
        <v>1835.7999999999452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64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63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1">
        <f>SUM(E9:E15)</f>
        <v>3335.769999999945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13">
        <f>'Project Management'!E4</f>
        <v>1000</v>
      </c>
      <c r="E20" s="11">
        <f t="shared" ref="E20:E39" si="1">D20</f>
        <v>1000</v>
      </c>
    </row>
    <row r="21" spans="1:5" x14ac:dyDescent="0.25">
      <c r="A21" s="13" t="s">
        <v>72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73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74</v>
      </c>
      <c r="B23" s="3">
        <v>575</v>
      </c>
      <c r="C23" s="13">
        <f>'Transnational Meetings'!C18</f>
        <v>499.97</v>
      </c>
      <c r="D23" s="13">
        <f>'Transnational Meetings'!E18:E18</f>
        <v>499.97</v>
      </c>
      <c r="E23" s="11">
        <f t="shared" si="1"/>
        <v>499.97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66</v>
      </c>
      <c r="B25" s="3">
        <v>137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0">
        <v>137</v>
      </c>
      <c r="C26" s="11"/>
      <c r="D26" s="13">
        <f>'Intellectual Outputs'!D19:D19</f>
        <v>0</v>
      </c>
      <c r="E26" s="11">
        <f t="shared" si="1"/>
        <v>0</v>
      </c>
    </row>
    <row r="27" spans="1:5" x14ac:dyDescent="0.25">
      <c r="A27" s="19" t="s">
        <v>67</v>
      </c>
      <c r="B27" s="20">
        <v>137</v>
      </c>
      <c r="C27" s="11"/>
      <c r="D27" s="13">
        <f>'Intellectual Outputs'!D28:D28</f>
        <v>246.5999999999726</v>
      </c>
      <c r="E27" s="11">
        <f t="shared" si="1"/>
        <v>246.5999999999726</v>
      </c>
    </row>
    <row r="28" spans="1:5" x14ac:dyDescent="0.25">
      <c r="A28" s="6" t="s">
        <v>68</v>
      </c>
      <c r="B28" s="20">
        <v>137</v>
      </c>
      <c r="C28" s="13"/>
      <c r="D28" s="13">
        <f>'Intellectual Outputs'!D37:D37</f>
        <v>776.33333333332416</v>
      </c>
      <c r="E28" s="11">
        <f t="shared" si="1"/>
        <v>776.33333333332416</v>
      </c>
    </row>
    <row r="29" spans="1:5" x14ac:dyDescent="0.25">
      <c r="A29" s="6" t="s">
        <v>69</v>
      </c>
      <c r="B29" s="3">
        <v>137</v>
      </c>
      <c r="C29" s="13"/>
      <c r="D29" s="13">
        <f>'Intellectual Outputs'!D46:D46</f>
        <v>228.33333333332419</v>
      </c>
      <c r="E29" s="11">
        <f t="shared" si="1"/>
        <v>228.33333333332419</v>
      </c>
    </row>
    <row r="30" spans="1:5" x14ac:dyDescent="0.25">
      <c r="A30" s="6" t="s">
        <v>70</v>
      </c>
      <c r="B30" s="3">
        <v>137</v>
      </c>
      <c r="C30" s="13"/>
      <c r="D30" s="13">
        <f>'Intellectual Outputs'!D55:D55</f>
        <v>584.53333333332421</v>
      </c>
      <c r="E30" s="11">
        <f t="shared" si="1"/>
        <v>584.53333333332421</v>
      </c>
    </row>
    <row r="31" spans="1:5" x14ac:dyDescent="0.25">
      <c r="A31" s="6" t="s">
        <v>71</v>
      </c>
      <c r="B31" s="3">
        <v>137</v>
      </c>
      <c r="C31" s="13"/>
      <c r="D31" s="13">
        <f>'Intellectual Outputs'!D64:D64</f>
        <v>0</v>
      </c>
      <c r="E31" s="11">
        <f t="shared" si="1"/>
        <v>0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0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0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0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77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82</v>
      </c>
      <c r="B38" s="20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83</v>
      </c>
      <c r="B39" s="20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13"/>
      <c r="D40" s="13"/>
      <c r="E40" s="11">
        <f>'Exceptional Costs'!E5</f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C4" sqref="C4:D4"/>
    </sheetView>
  </sheetViews>
  <sheetFormatPr defaultColWidth="9.140625" defaultRowHeight="15" x14ac:dyDescent="0.25"/>
  <sheetData>
    <row r="1" spans="1:8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3" spans="1:8" x14ac:dyDescent="0.25">
      <c r="A3" s="40" t="s">
        <v>5</v>
      </c>
      <c r="B3" s="40"/>
      <c r="C3" s="40" t="s">
        <v>17</v>
      </c>
      <c r="D3" s="40"/>
      <c r="E3" s="3" t="s">
        <v>16</v>
      </c>
    </row>
    <row r="4" spans="1:8" x14ac:dyDescent="0.25">
      <c r="A4" s="3" t="s">
        <v>15</v>
      </c>
      <c r="B4" s="3">
        <v>250</v>
      </c>
      <c r="C4" s="40">
        <v>4</v>
      </c>
      <c r="D4" s="40"/>
      <c r="E4" s="3">
        <f>B4*C4</f>
        <v>1000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4" workbookViewId="0">
      <selection activeCell="D17" sqref="D17"/>
    </sheetView>
  </sheetViews>
  <sheetFormatPr defaultColWidth="9.140625"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39" t="s">
        <v>18</v>
      </c>
      <c r="B1" s="39"/>
      <c r="C1" s="39"/>
      <c r="D1" s="39"/>
      <c r="E1" s="39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/>
      <c r="B4" s="3">
        <v>575</v>
      </c>
      <c r="C4" s="11"/>
      <c r="D4" s="11"/>
      <c r="E4" s="11">
        <v>0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37" t="s">
        <v>88</v>
      </c>
      <c r="B16" s="3">
        <v>575</v>
      </c>
      <c r="C16" s="11">
        <v>499.97</v>
      </c>
      <c r="D16" s="11">
        <v>499.97</v>
      </c>
      <c r="E16" s="11">
        <f>D16</f>
        <v>499.97</v>
      </c>
    </row>
    <row r="17" spans="1:5" ht="15.75" thickBot="1" x14ac:dyDescent="0.3">
      <c r="A17" s="37"/>
      <c r="B17" s="3"/>
      <c r="C17" s="38"/>
      <c r="D17" s="38"/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499.97</v>
      </c>
      <c r="D18" s="3">
        <f>SUM(D16:D17)</f>
        <v>499.97</v>
      </c>
      <c r="E18" s="16">
        <f>SUM(E16:E17)</f>
        <v>499.97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/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52" workbookViewId="0">
      <selection activeCell="G48" sqref="G48"/>
    </sheetView>
  </sheetViews>
  <sheetFormatPr defaultColWidth="9.140625"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39" t="s">
        <v>24</v>
      </c>
      <c r="B1" s="39"/>
      <c r="C1" s="39"/>
      <c r="D1" s="39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B5" s="3">
        <v>137</v>
      </c>
      <c r="C5" s="11">
        <v>0</v>
      </c>
      <c r="D5" s="11">
        <f>B5*C5</f>
        <v>0</v>
      </c>
    </row>
    <row r="6" spans="1:4" x14ac:dyDescent="0.25">
      <c r="A6" s="11"/>
      <c r="B6" s="3">
        <v>137</v>
      </c>
      <c r="C6" s="11">
        <v>0</v>
      </c>
      <c r="D6" s="11">
        <f>B6*C6</f>
        <v>0</v>
      </c>
    </row>
    <row r="7" spans="1:4" x14ac:dyDescent="0.25">
      <c r="A7" s="11"/>
      <c r="B7" s="3">
        <v>137</v>
      </c>
      <c r="C7" s="11">
        <v>0</v>
      </c>
      <c r="D7" s="11">
        <f>B7*C7</f>
        <v>0</v>
      </c>
    </row>
    <row r="8" spans="1:4" x14ac:dyDescent="0.25">
      <c r="A8" s="11"/>
      <c r="B8" s="3">
        <v>137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137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11"/>
      <c r="B14" s="3">
        <v>137</v>
      </c>
      <c r="C14" s="11">
        <v>0</v>
      </c>
      <c r="D14" s="11">
        <f>B14*C14</f>
        <v>0</v>
      </c>
    </row>
    <row r="15" spans="1:4" x14ac:dyDescent="0.25">
      <c r="A15" s="11"/>
      <c r="B15" s="3">
        <v>137</v>
      </c>
      <c r="C15" s="11">
        <v>0</v>
      </c>
      <c r="D15" s="11">
        <f>B15*C15</f>
        <v>0</v>
      </c>
    </row>
    <row r="16" spans="1:4" x14ac:dyDescent="0.25">
      <c r="A16" s="11"/>
      <c r="B16" s="3">
        <v>137</v>
      </c>
      <c r="C16" s="11">
        <v>0</v>
      </c>
      <c r="D16" s="11">
        <f>B16*C16</f>
        <v>0</v>
      </c>
    </row>
    <row r="17" spans="1:4" x14ac:dyDescent="0.25">
      <c r="A17" s="11"/>
      <c r="B17" s="3">
        <v>137</v>
      </c>
      <c r="C17" s="11">
        <v>0</v>
      </c>
      <c r="D17" s="11">
        <f>B17*C17</f>
        <v>0</v>
      </c>
    </row>
    <row r="18" spans="1:4" ht="15.75" thickBot="1" x14ac:dyDescent="0.3">
      <c r="A18" s="11"/>
      <c r="B18" s="3">
        <v>137</v>
      </c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/>
      <c r="D19" s="16">
        <f>SUM(D14:D18)</f>
        <v>0</v>
      </c>
    </row>
    <row r="20" spans="1:4" ht="15.75" thickTop="1" x14ac:dyDescent="0.25"/>
    <row r="21" spans="1:4" x14ac:dyDescent="0.25">
      <c r="A21" t="s">
        <v>29</v>
      </c>
    </row>
    <row r="22" spans="1:4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4" x14ac:dyDescent="0.25">
      <c r="A23" s="38" t="s">
        <v>89</v>
      </c>
      <c r="B23" s="3">
        <v>137</v>
      </c>
      <c r="C23" s="11">
        <v>0.86666666666659997</v>
      </c>
      <c r="D23" s="11">
        <f>B23*C23</f>
        <v>118.7333333333242</v>
      </c>
    </row>
    <row r="24" spans="1:4" x14ac:dyDescent="0.25">
      <c r="A24" s="38" t="s">
        <v>88</v>
      </c>
      <c r="B24" s="3">
        <v>137</v>
      </c>
      <c r="C24" s="11">
        <v>0.86666666666659997</v>
      </c>
      <c r="D24" s="11">
        <f>B24*C24</f>
        <v>118.7333333333242</v>
      </c>
    </row>
    <row r="25" spans="1:4" x14ac:dyDescent="0.25">
      <c r="A25" s="38" t="s">
        <v>90</v>
      </c>
      <c r="B25" s="3">
        <v>137</v>
      </c>
      <c r="C25" s="11">
        <v>6.6666666666599997E-2</v>
      </c>
      <c r="D25" s="11">
        <f>B25*C25</f>
        <v>9.1333333333241988</v>
      </c>
    </row>
    <row r="26" spans="1:4" x14ac:dyDescent="0.25">
      <c r="A26" s="11"/>
      <c r="B26" s="3">
        <v>137</v>
      </c>
      <c r="C26" s="11">
        <v>0</v>
      </c>
      <c r="D26" s="11">
        <f>B26*C26</f>
        <v>0</v>
      </c>
    </row>
    <row r="27" spans="1:4" ht="15.75" thickBot="1" x14ac:dyDescent="0.3">
      <c r="A27" s="11"/>
      <c r="B27" s="3">
        <v>137</v>
      </c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/>
      <c r="D28" s="16">
        <f>SUM(D23:D27)</f>
        <v>246.5999999999726</v>
      </c>
    </row>
    <row r="29" spans="1:4" ht="15.75" thickTop="1" x14ac:dyDescent="0.25"/>
    <row r="30" spans="1:4" x14ac:dyDescent="0.25">
      <c r="A30" t="s">
        <v>30</v>
      </c>
    </row>
    <row r="31" spans="1:4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4" x14ac:dyDescent="0.25">
      <c r="A32" s="38" t="s">
        <v>89</v>
      </c>
      <c r="B32" s="3">
        <v>137</v>
      </c>
      <c r="C32" s="11">
        <v>2.8</v>
      </c>
      <c r="D32" s="11">
        <f>B32*C32</f>
        <v>383.59999999999997</v>
      </c>
    </row>
    <row r="33" spans="1:4" x14ac:dyDescent="0.25">
      <c r="A33" s="38" t="s">
        <v>88</v>
      </c>
      <c r="B33" s="3">
        <v>137</v>
      </c>
      <c r="C33" s="11">
        <v>2.2000000000000002</v>
      </c>
      <c r="D33" s="11">
        <f>B33*C33</f>
        <v>301.40000000000003</v>
      </c>
    </row>
    <row r="34" spans="1:4" x14ac:dyDescent="0.25">
      <c r="A34" s="38" t="s">
        <v>90</v>
      </c>
      <c r="B34" s="3">
        <v>137</v>
      </c>
      <c r="C34" s="11">
        <v>0.66666666666660002</v>
      </c>
      <c r="D34" s="11">
        <f>B34*C34</f>
        <v>91.333333333324205</v>
      </c>
    </row>
    <row r="35" spans="1:4" x14ac:dyDescent="0.25">
      <c r="A35" s="11"/>
      <c r="B35" s="3">
        <v>137</v>
      </c>
      <c r="C35" s="11">
        <v>0</v>
      </c>
      <c r="D35" s="11">
        <f>B35*C35</f>
        <v>0</v>
      </c>
    </row>
    <row r="36" spans="1:4" ht="15.75" thickBot="1" x14ac:dyDescent="0.3">
      <c r="A36" s="11"/>
      <c r="B36" s="3">
        <v>137</v>
      </c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/>
      <c r="D37" s="16">
        <f>SUM(D32:D36)</f>
        <v>776.33333333332416</v>
      </c>
    </row>
    <row r="38" spans="1:4" ht="15.75" thickTop="1" x14ac:dyDescent="0.25"/>
    <row r="39" spans="1:4" x14ac:dyDescent="0.25">
      <c r="A39" t="s">
        <v>31</v>
      </c>
    </row>
    <row r="40" spans="1:4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4" x14ac:dyDescent="0.25">
      <c r="A41" s="38" t="s">
        <v>89</v>
      </c>
      <c r="B41" s="3">
        <v>137</v>
      </c>
      <c r="C41" s="11">
        <v>0.46666666666660001</v>
      </c>
      <c r="D41" s="11">
        <f>B41*C41</f>
        <v>63.9333333333242</v>
      </c>
    </row>
    <row r="42" spans="1:4" x14ac:dyDescent="0.25">
      <c r="A42" s="38" t="s">
        <v>88</v>
      </c>
      <c r="B42" s="3">
        <v>137</v>
      </c>
      <c r="C42" s="11">
        <v>1</v>
      </c>
      <c r="D42" s="11">
        <f>B42*C42</f>
        <v>137</v>
      </c>
    </row>
    <row r="43" spans="1:4" x14ac:dyDescent="0.25">
      <c r="A43" s="38" t="s">
        <v>90</v>
      </c>
      <c r="B43" s="3">
        <v>137</v>
      </c>
      <c r="C43" s="11">
        <v>0.2</v>
      </c>
      <c r="D43" s="11">
        <f>B43*C43</f>
        <v>27.400000000000002</v>
      </c>
    </row>
    <row r="44" spans="1:4" x14ac:dyDescent="0.25">
      <c r="A44" s="11"/>
      <c r="B44" s="3">
        <v>137</v>
      </c>
      <c r="C44" s="11">
        <v>0</v>
      </c>
      <c r="D44" s="11">
        <f>B44*C44</f>
        <v>0</v>
      </c>
    </row>
    <row r="45" spans="1:4" ht="15.75" thickBot="1" x14ac:dyDescent="0.3">
      <c r="A45" s="11"/>
      <c r="B45" s="3">
        <v>137</v>
      </c>
      <c r="C45" s="11">
        <v>0</v>
      </c>
      <c r="D45" s="15">
        <f>B45*C45</f>
        <v>0</v>
      </c>
    </row>
    <row r="46" spans="1:4" ht="16.5" thickTop="1" thickBot="1" x14ac:dyDescent="0.3">
      <c r="A46" s="3"/>
      <c r="B46" s="3"/>
      <c r="C46" s="3"/>
      <c r="D46" s="16">
        <f>SUM(D41:D45)</f>
        <v>228.33333333332419</v>
      </c>
    </row>
    <row r="47" spans="1:4" ht="15.75" thickTop="1" x14ac:dyDescent="0.25"/>
    <row r="48" spans="1:4" x14ac:dyDescent="0.25">
      <c r="A48" t="s">
        <v>32</v>
      </c>
    </row>
    <row r="49" spans="1:4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4" x14ac:dyDescent="0.25">
      <c r="A50" s="38" t="s">
        <v>89</v>
      </c>
      <c r="B50" s="3">
        <v>137</v>
      </c>
      <c r="C50" s="11">
        <v>1.4</v>
      </c>
      <c r="D50" s="11">
        <f>B50*C50</f>
        <v>191.79999999999998</v>
      </c>
    </row>
    <row r="51" spans="1:4" x14ac:dyDescent="0.25">
      <c r="A51" s="38" t="s">
        <v>88</v>
      </c>
      <c r="B51" s="3">
        <v>137</v>
      </c>
      <c r="C51" s="11">
        <v>1.0666666666666</v>
      </c>
      <c r="D51" s="11">
        <f>B51*C51</f>
        <v>146.1333333333242</v>
      </c>
    </row>
    <row r="52" spans="1:4" x14ac:dyDescent="0.25">
      <c r="A52" s="38" t="s">
        <v>90</v>
      </c>
      <c r="B52" s="3">
        <v>137</v>
      </c>
      <c r="C52" s="11">
        <v>1.8</v>
      </c>
      <c r="D52" s="11">
        <f>B52*C52</f>
        <v>246.6</v>
      </c>
    </row>
    <row r="53" spans="1:4" x14ac:dyDescent="0.25">
      <c r="A53" s="11"/>
      <c r="B53" s="3">
        <v>137</v>
      </c>
      <c r="C53" s="11">
        <v>0</v>
      </c>
      <c r="D53" s="11">
        <f>B53*C53</f>
        <v>0</v>
      </c>
    </row>
    <row r="54" spans="1:4" ht="15.75" thickBot="1" x14ac:dyDescent="0.3">
      <c r="A54" s="11"/>
      <c r="B54" s="3">
        <v>137</v>
      </c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/>
      <c r="D55" s="16">
        <f>SUM(D50:D54)</f>
        <v>584.53333333332421</v>
      </c>
    </row>
    <row r="56" spans="1:4" ht="15.75" thickTop="1" x14ac:dyDescent="0.25"/>
    <row r="57" spans="1:4" x14ac:dyDescent="0.25">
      <c r="A57" t="s">
        <v>33</v>
      </c>
    </row>
    <row r="58" spans="1:4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4" x14ac:dyDescent="0.25">
      <c r="A59" s="11"/>
      <c r="B59" s="3">
        <v>137</v>
      </c>
      <c r="C59" s="11">
        <v>0</v>
      </c>
      <c r="D59" s="11">
        <f>B59*C59</f>
        <v>0</v>
      </c>
    </row>
    <row r="60" spans="1:4" x14ac:dyDescent="0.25">
      <c r="A60" s="11"/>
      <c r="B60" s="3">
        <v>137</v>
      </c>
      <c r="C60" s="11">
        <v>0</v>
      </c>
      <c r="D60" s="11">
        <f>B60*C60</f>
        <v>0</v>
      </c>
    </row>
    <row r="61" spans="1:4" x14ac:dyDescent="0.25">
      <c r="A61" s="11"/>
      <c r="B61" s="3">
        <v>137</v>
      </c>
      <c r="C61" s="11">
        <v>0</v>
      </c>
      <c r="D61" s="11">
        <f>B61*C61</f>
        <v>0</v>
      </c>
    </row>
    <row r="62" spans="1:4" x14ac:dyDescent="0.25">
      <c r="A62" s="11"/>
      <c r="B62" s="3">
        <v>137</v>
      </c>
      <c r="C62" s="11">
        <v>0</v>
      </c>
      <c r="D62" s="11">
        <f>B62*C62</f>
        <v>0</v>
      </c>
    </row>
    <row r="63" spans="1:4" ht="15.75" thickBot="1" x14ac:dyDescent="0.3">
      <c r="A63" s="11"/>
      <c r="B63" s="3">
        <v>137</v>
      </c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/>
      <c r="D64" s="16">
        <f>SUM(D59:D63)</f>
        <v>0</v>
      </c>
    </row>
    <row r="65" spans="1:1" ht="15.75" thickTop="1" x14ac:dyDescent="0.25"/>
    <row r="66" spans="1:1" x14ac:dyDescent="0.25">
      <c r="A66" s="3" t="s">
        <v>35</v>
      </c>
    </row>
    <row r="67" spans="1:1" x14ac:dyDescent="0.25">
      <c r="A67" s="3" t="s">
        <v>25</v>
      </c>
    </row>
    <row r="68" spans="1:1" x14ac:dyDescent="0.25">
      <c r="A68" s="3" t="s">
        <v>28</v>
      </c>
    </row>
    <row r="69" spans="1:1" x14ac:dyDescent="0.25">
      <c r="A69" s="3" t="s">
        <v>29</v>
      </c>
    </row>
    <row r="70" spans="1:1" x14ac:dyDescent="0.25">
      <c r="A70" s="3" t="s">
        <v>30</v>
      </c>
    </row>
    <row r="71" spans="1:1" x14ac:dyDescent="0.25">
      <c r="A71" s="3" t="s">
        <v>31</v>
      </c>
    </row>
    <row r="72" spans="1:1" x14ac:dyDescent="0.25">
      <c r="A72" s="3" t="s">
        <v>32</v>
      </c>
    </row>
    <row r="73" spans="1:1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G20" sqref="G20"/>
    </sheetView>
  </sheetViews>
  <sheetFormatPr defaultColWidth="9.140625"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39" t="s">
        <v>36</v>
      </c>
      <c r="B1" s="39"/>
      <c r="C1" s="39"/>
      <c r="D1" s="39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5" sqref="A5"/>
    </sheetView>
  </sheetViews>
  <sheetFormatPr defaultColWidth="9.140625"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39" t="s">
        <v>51</v>
      </c>
      <c r="B1" s="39"/>
      <c r="C1" s="39"/>
      <c r="D1" s="39"/>
      <c r="E1" s="39"/>
    </row>
    <row r="3" spans="1:6" x14ac:dyDescent="0.25">
      <c r="A3" s="41" t="s">
        <v>49</v>
      </c>
      <c r="B3" s="42"/>
      <c r="C3" s="43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3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1">
        <f>SUM(E5:E9)</f>
        <v>0</v>
      </c>
    </row>
    <row r="12" spans="1:6" x14ac:dyDescent="0.25">
      <c r="A12" s="39" t="s">
        <v>52</v>
      </c>
      <c r="B12" s="39"/>
      <c r="C12" s="39"/>
      <c r="D12" s="39"/>
      <c r="E12" s="39"/>
    </row>
    <row r="14" spans="1:6" x14ac:dyDescent="0.25">
      <c r="A14" s="41" t="s">
        <v>49</v>
      </c>
      <c r="B14" s="42"/>
      <c r="C14" s="43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3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1">
        <f>SUM(F16:F20)</f>
        <v>0</v>
      </c>
    </row>
    <row r="23" spans="1:6" x14ac:dyDescent="0.25">
      <c r="A23" s="25" t="s">
        <v>49</v>
      </c>
      <c r="B23" s="24"/>
      <c r="C23" s="24" t="s">
        <v>12</v>
      </c>
      <c r="D23" s="3" t="s">
        <v>34</v>
      </c>
    </row>
    <row r="24" spans="1:6" x14ac:dyDescent="0.25">
      <c r="A24" s="24" t="s">
        <v>60</v>
      </c>
      <c r="B24" s="24"/>
      <c r="C24" s="24">
        <f>C10</f>
        <v>0</v>
      </c>
      <c r="D24" s="3">
        <f>E10</f>
        <v>0</v>
      </c>
    </row>
    <row r="25" spans="1:6" ht="15.75" thickBot="1" x14ac:dyDescent="0.3">
      <c r="A25" s="25" t="s">
        <v>61</v>
      </c>
      <c r="B25" s="24"/>
      <c r="C25" s="24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41" t="s">
        <v>51</v>
      </c>
      <c r="B33" s="42"/>
      <c r="C33" s="42"/>
      <c r="D33" s="42"/>
      <c r="E33" s="43"/>
    </row>
    <row r="35" spans="1:6" x14ac:dyDescent="0.25">
      <c r="A35" s="39" t="s">
        <v>53</v>
      </c>
      <c r="B35" s="39"/>
      <c r="C35" s="39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3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2"/>
      <c r="E42" s="21">
        <f>SUM(E37:E41)</f>
        <v>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3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1">
        <f>SUM(F49:F53)</f>
        <v>0</v>
      </c>
    </row>
    <row r="55" spans="1:6" ht="15.75" thickTop="1" x14ac:dyDescent="0.25"/>
    <row r="57" spans="1:6" x14ac:dyDescent="0.25">
      <c r="A57" s="25" t="s">
        <v>53</v>
      </c>
      <c r="B57" s="24"/>
      <c r="C57" s="25" t="s">
        <v>12</v>
      </c>
      <c r="D57" s="3" t="s">
        <v>16</v>
      </c>
    </row>
    <row r="58" spans="1:6" x14ac:dyDescent="0.25">
      <c r="A58" s="24" t="s">
        <v>60</v>
      </c>
      <c r="B58" s="24"/>
      <c r="C58" s="24">
        <v>0</v>
      </c>
      <c r="D58" s="3">
        <f>E42</f>
        <v>0</v>
      </c>
    </row>
    <row r="59" spans="1:6" ht="15.75" thickBot="1" x14ac:dyDescent="0.3">
      <c r="A59" s="24" t="s">
        <v>61</v>
      </c>
      <c r="B59" s="24"/>
      <c r="C59" s="24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12" sqref="D12"/>
    </sheetView>
  </sheetViews>
  <sheetFormatPr defaultColWidth="9.140625"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  <col min="5" max="5" width="19.42578125" customWidth="1"/>
  </cols>
  <sheetData>
    <row r="1" spans="1:6" x14ac:dyDescent="0.25">
      <c r="A1" s="39" t="s">
        <v>54</v>
      </c>
      <c r="B1" s="39"/>
      <c r="C1" s="39"/>
      <c r="D1" s="39"/>
    </row>
    <row r="2" spans="1:6" x14ac:dyDescent="0.25">
      <c r="A2" s="28" t="s">
        <v>84</v>
      </c>
    </row>
    <row r="3" spans="1:6" x14ac:dyDescent="0.25">
      <c r="A3" s="13"/>
      <c r="B3" s="11" t="s">
        <v>58</v>
      </c>
      <c r="C3" s="3" t="s">
        <v>85</v>
      </c>
      <c r="D3" s="29" t="s">
        <v>59</v>
      </c>
      <c r="E3" s="30" t="s">
        <v>86</v>
      </c>
      <c r="F3" s="26" t="s">
        <v>14</v>
      </c>
    </row>
    <row r="4" spans="1:6" x14ac:dyDescent="0.25">
      <c r="A4" s="11" t="s">
        <v>56</v>
      </c>
      <c r="B4" s="11">
        <v>9180</v>
      </c>
      <c r="C4" s="31"/>
      <c r="D4" s="27">
        <f>C4/100*25</f>
        <v>0</v>
      </c>
      <c r="E4" s="32">
        <f>C4</f>
        <v>0</v>
      </c>
      <c r="F4" s="33">
        <f>C4+D4</f>
        <v>0</v>
      </c>
    </row>
    <row r="5" spans="1:6" ht="15.75" thickBot="1" x14ac:dyDescent="0.3">
      <c r="A5" s="11" t="s">
        <v>55</v>
      </c>
      <c r="B5" s="11">
        <v>8235</v>
      </c>
      <c r="C5" s="31"/>
      <c r="D5" s="34">
        <f>C5/100*25</f>
        <v>0</v>
      </c>
      <c r="E5" s="32">
        <f>C5-D5</f>
        <v>0</v>
      </c>
      <c r="F5" s="36">
        <f>C5</f>
        <v>0</v>
      </c>
    </row>
    <row r="6" spans="1:6" ht="16.5" thickTop="1" thickBot="1" x14ac:dyDescent="0.3">
      <c r="A6" s="3"/>
      <c r="B6" s="11">
        <f>SUM(B4:B5)</f>
        <v>17415</v>
      </c>
      <c r="C6" s="3"/>
      <c r="D6" s="35">
        <f>SUM(D4:D5)</f>
        <v>0</v>
      </c>
      <c r="F6" s="9">
        <f>SUM(F4:F5)</f>
        <v>0</v>
      </c>
    </row>
    <row r="7" spans="1:6" ht="15.75" thickTop="1" x14ac:dyDescent="0.25"/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6865C1A02094EB25439420B1A4D2D" ma:contentTypeVersion="0" ma:contentTypeDescription="Crear nuevo documento." ma:contentTypeScope="" ma:versionID="b008afa6fe53e14512ef51c779d3f1ce">
  <xsd:schema xmlns:xsd="http://www.w3.org/2001/XMLSchema" xmlns:xs="http://www.w3.org/2001/XMLSchema" xmlns:p="http://schemas.microsoft.com/office/2006/metadata/properties" xmlns:ns2="8a805374-f679-4bea-b560-86732449bdb7" targetNamespace="http://schemas.microsoft.com/office/2006/metadata/properties" ma:root="true" ma:fieldsID="f22f035cb450b33ee2c9c7711a7375e2" ns2:_="">
    <xsd:import namespace="8a805374-f679-4bea-b560-86732449bdb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5374-f679-4bea-b560-86732449bdb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805374-f679-4bea-b560-86732449bdb7">PDWYFNVMJVKN-6-1390661</_dlc_DocId>
    <_dlc_DocIdUrl xmlns="8a805374-f679-4bea-b560-86732449bdb7">
      <Url>https://sharepoint.suara.coop/_layouts/15/DocIdRedir.aspx?ID=PDWYFNVMJVKN-6-1390661</Url>
      <Description>PDWYFNVMJVKN-6-1390661</Description>
    </_dlc_DocIdUrl>
  </documentManagement>
</p:properties>
</file>

<file path=customXml/itemProps1.xml><?xml version="1.0" encoding="utf-8"?>
<ds:datastoreItem xmlns:ds="http://schemas.openxmlformats.org/officeDocument/2006/customXml" ds:itemID="{7E1B89C5-67B2-44E0-A512-9C319BFB67C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2142944-F72C-4EC7-8137-04D7438AF5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05374-f679-4bea-b560-86732449bd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496D0-032D-4E29-8189-CCFEA46CE12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1FCC2B-FF17-4FF3-BBA5-004CD0450A45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a805374-f679-4bea-b560-86732449bdb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</cp:lastModifiedBy>
  <dcterms:created xsi:type="dcterms:W3CDTF">2016-01-22T10:09:20Z</dcterms:created>
  <dcterms:modified xsi:type="dcterms:W3CDTF">2017-03-01T17:30:59Z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b8ac6238-2b28-4b7d-aa37-ab0a0c94bbe0</vt:lpwstr>
  </property>
  <property fmtid="{D5CDD505-2E9C-101B-9397-08002B2CF9AE}" pid="3" name="ContentTypeId">
    <vt:lpwstr>0x01010074F6865C1A02094EB25439420B1A4D2D</vt:lpwstr>
  </property>
</Properties>
</file>